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0 - Zpevněné plochy" sheetId="2" r:id="rId2"/>
    <sheet name="VRN - Vedlejší rozpočtové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100 - Zpevněné plochy'!$C$123:$K$364</definedName>
    <definedName name="_xlnm.Print_Area" localSheetId="1">'SO 100 - Zpevněné plochy'!$C$4:$J$76,'SO 100 - Zpevněné plochy'!$C$82:$J$105,'SO 100 - Zpevněné plochy'!$C$111:$K$364</definedName>
    <definedName name="_xlnm.Print_Titles" localSheetId="1">'SO 100 - Zpevněné plochy'!$123:$123</definedName>
    <definedName name="_xlnm._FilterDatabase" localSheetId="2" hidden="1">'VRN - Vedlejší rozpočtové...'!$C$121:$K$146</definedName>
    <definedName name="_xlnm.Print_Area" localSheetId="2">'VRN - Vedlejší rozpočtové...'!$C$4:$J$76,'VRN - Vedlejší rozpočtové...'!$C$82:$J$103,'VRN - Vedlejší rozpočtové...'!$C$109:$K$146</definedName>
    <definedName name="_xlnm.Print_Titles" localSheetId="2">'VRN - Vedlejší rozpočtové...'!$121:$121</definedName>
    <definedName name="_xlnm.Print_Area" localSheetId="3">'Seznam figur'!$C$4:$G$50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2" r="J37"/>
  <c r="J36"/>
  <c i="1" r="AY95"/>
  <c i="2" r="J35"/>
  <c i="1" r="AX95"/>
  <c i="2" r="BI363"/>
  <c r="BH363"/>
  <c r="BG363"/>
  <c r="BF363"/>
  <c r="T363"/>
  <c r="T362"/>
  <c r="R363"/>
  <c r="R362"/>
  <c r="P363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27"/>
  <c r="BH327"/>
  <c r="BG327"/>
  <c r="BF327"/>
  <c r="T327"/>
  <c r="R327"/>
  <c r="P327"/>
  <c r="BI322"/>
  <c r="BH322"/>
  <c r="BG322"/>
  <c r="BF322"/>
  <c r="T322"/>
  <c r="R322"/>
  <c r="P322"/>
  <c r="BI318"/>
  <c r="BH318"/>
  <c r="BG318"/>
  <c r="BF318"/>
  <c r="T318"/>
  <c r="R318"/>
  <c r="P318"/>
  <c r="BI312"/>
  <c r="BH312"/>
  <c r="BG312"/>
  <c r="BF312"/>
  <c r="T312"/>
  <c r="R312"/>
  <c r="P312"/>
  <c r="BI307"/>
  <c r="BH307"/>
  <c r="BG307"/>
  <c r="BF307"/>
  <c r="T307"/>
  <c r="R307"/>
  <c r="P307"/>
  <c r="BI305"/>
  <c r="BH305"/>
  <c r="BG305"/>
  <c r="BF305"/>
  <c r="T305"/>
  <c r="R305"/>
  <c r="P305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" r="L90"/>
  <c r="AM90"/>
  <c r="AM89"/>
  <c r="L89"/>
  <c r="AM87"/>
  <c r="L87"/>
  <c r="L85"/>
  <c r="L84"/>
  <c i="2" r="BK258"/>
  <c r="BK229"/>
  <c r="BK345"/>
  <c r="BK266"/>
  <c r="BK205"/>
  <c r="J142"/>
  <c r="J206"/>
  <c r="BK283"/>
  <c r="BK181"/>
  <c r="J296"/>
  <c r="J208"/>
  <c r="J358"/>
  <c r="J337"/>
  <c r="BK268"/>
  <c r="BK132"/>
  <c r="J266"/>
  <c r="J162"/>
  <c r="J205"/>
  <c i="3" r="BK136"/>
  <c r="J129"/>
  <c r="BK145"/>
  <c i="2" r="J300"/>
  <c r="BK223"/>
  <c r="BK341"/>
  <c r="J283"/>
  <c r="BK200"/>
  <c r="J307"/>
  <c r="J258"/>
  <c r="J327"/>
  <c r="J263"/>
  <c r="BK305"/>
  <c r="BK246"/>
  <c r="J363"/>
  <c r="BK285"/>
  <c r="J246"/>
  <c r="BK127"/>
  <c r="J318"/>
  <c r="J193"/>
  <c r="BK296"/>
  <c r="BK188"/>
  <c r="BK322"/>
  <c r="J186"/>
  <c r="J294"/>
  <c r="BK142"/>
  <c r="BK354"/>
  <c r="J287"/>
  <c r="BK213"/>
  <c r="J157"/>
  <c r="J273"/>
  <c r="BK167"/>
  <c r="J241"/>
  <c r="J152"/>
  <c i="3" r="BK129"/>
  <c r="J142"/>
  <c r="BK134"/>
  <c i="2" r="J229"/>
  <c i="3" r="BK142"/>
  <c r="BK131"/>
  <c r="J136"/>
  <c r="J139"/>
  <c i="2" r="BK318"/>
  <c r="J188"/>
  <c r="BK337"/>
  <c r="J235"/>
  <c r="J177"/>
  <c r="BK300"/>
  <c r="BK256"/>
  <c r="J127"/>
  <c r="J200"/>
  <c r="BK307"/>
  <c r="BK263"/>
  <c r="J132"/>
  <c r="J354"/>
  <c r="J341"/>
  <c r="J223"/>
  <c r="J172"/>
  <c r="BK294"/>
  <c r="BK235"/>
  <c r="J137"/>
  <c r="J213"/>
  <c r="BK172"/>
  <c i="3" r="J134"/>
  <c r="J131"/>
  <c r="J145"/>
  <c i="2" r="BK327"/>
  <c r="BK241"/>
  <c r="J350"/>
  <c r="J305"/>
  <c r="BK218"/>
  <c r="BK162"/>
  <c r="BK278"/>
  <c r="J147"/>
  <c r="J278"/>
  <c r="BK152"/>
  <c r="J298"/>
  <c r="J256"/>
  <c r="BK358"/>
  <c r="J345"/>
  <c r="BK273"/>
  <c r="J181"/>
  <c r="BK287"/>
  <c r="BK208"/>
  <c r="BK251"/>
  <c r="BK193"/>
  <c i="3" r="BK139"/>
  <c r="J127"/>
  <c r="J125"/>
  <c i="2" r="BK298"/>
  <c r="J251"/>
  <c r="BK157"/>
  <c r="J312"/>
  <c r="BK206"/>
  <c r="BK147"/>
  <c r="J285"/>
  <c r="J167"/>
  <c r="BK312"/>
  <c r="BK177"/>
  <c r="J268"/>
  <c r="BK363"/>
  <c r="BK350"/>
  <c r="J322"/>
  <c r="J218"/>
  <c r="BK137"/>
  <c r="BK186"/>
  <c i="1" r="AS94"/>
  <c i="3" r="BK125"/>
  <c r="BK127"/>
  <c i="2" l="1" r="R126"/>
  <c r="R199"/>
  <c r="R265"/>
  <c r="BK286"/>
  <c r="J286"/>
  <c r="J102"/>
  <c r="P126"/>
  <c r="P199"/>
  <c r="P265"/>
  <c r="T317"/>
  <c i="3" r="BK124"/>
  <c r="J124"/>
  <c r="J98"/>
  <c i="2" r="T207"/>
  <c r="R317"/>
  <c i="3" r="BK133"/>
  <c r="J133"/>
  <c r="J99"/>
  <c i="2" r="BK207"/>
  <c r="J207"/>
  <c r="J100"/>
  <c r="P317"/>
  <c i="3" r="T124"/>
  <c i="2" r="P207"/>
  <c r="P286"/>
  <c i="3" r="P133"/>
  <c i="2" r="BK126"/>
  <c r="J126"/>
  <c r="J98"/>
  <c r="BK199"/>
  <c r="J199"/>
  <c r="J99"/>
  <c r="BK265"/>
  <c r="J265"/>
  <c r="J101"/>
  <c r="T286"/>
  <c i="3" r="P124"/>
  <c r="P123"/>
  <c r="P122"/>
  <c i="1" r="AU96"/>
  <c i="3" r="T133"/>
  <c i="2" r="R207"/>
  <c r="BK317"/>
  <c r="J317"/>
  <c r="J103"/>
  <c i="3" r="R124"/>
  <c i="2" r="T126"/>
  <c r="T125"/>
  <c r="T124"/>
  <c r="T199"/>
  <c r="T265"/>
  <c r="R286"/>
  <c i="3" r="R133"/>
  <c i="2" r="BK362"/>
  <c r="J362"/>
  <c r="J104"/>
  <c i="3" r="BK138"/>
  <c r="J138"/>
  <c r="J100"/>
  <c r="BK141"/>
  <c r="J141"/>
  <c r="J101"/>
  <c r="BK144"/>
  <c r="J144"/>
  <c r="J102"/>
  <c i="2" r="BK125"/>
  <c r="BK124"/>
  <c r="J124"/>
  <c r="J96"/>
  <c i="3" r="E85"/>
  <c r="F119"/>
  <c r="BE145"/>
  <c r="BE129"/>
  <c r="J89"/>
  <c r="BE125"/>
  <c r="BE131"/>
  <c r="BE134"/>
  <c r="BE139"/>
  <c r="BE127"/>
  <c r="BE136"/>
  <c r="BE142"/>
  <c i="2" r="J89"/>
  <c r="BE142"/>
  <c r="BE186"/>
  <c r="E114"/>
  <c r="BE127"/>
  <c r="BE177"/>
  <c r="BE213"/>
  <c r="BE218"/>
  <c r="BE223"/>
  <c r="BE147"/>
  <c r="BE162"/>
  <c r="BE206"/>
  <c r="BE235"/>
  <c r="BE256"/>
  <c r="BE258"/>
  <c r="BE266"/>
  <c r="BE312"/>
  <c r="BE318"/>
  <c r="BE337"/>
  <c r="BE345"/>
  <c r="BE350"/>
  <c r="BE354"/>
  <c r="BE358"/>
  <c r="BE363"/>
  <c r="BE157"/>
  <c r="BE167"/>
  <c r="BE188"/>
  <c r="BE273"/>
  <c r="BE283"/>
  <c r="BE287"/>
  <c r="F92"/>
  <c r="BE132"/>
  <c r="BE137"/>
  <c r="BE285"/>
  <c r="BE294"/>
  <c r="BE296"/>
  <c r="BE298"/>
  <c r="BE300"/>
  <c r="BE172"/>
  <c r="BE193"/>
  <c r="BE208"/>
  <c r="BE229"/>
  <c r="BE246"/>
  <c r="BE263"/>
  <c r="BE327"/>
  <c r="BE241"/>
  <c r="BE251"/>
  <c r="BE307"/>
  <c r="BE341"/>
  <c r="BE152"/>
  <c r="BE181"/>
  <c r="BE200"/>
  <c r="BE205"/>
  <c r="BE268"/>
  <c r="BE278"/>
  <c r="BE305"/>
  <c r="BE322"/>
  <c r="F36"/>
  <c i="1" r="BC95"/>
  <c i="3" r="F36"/>
  <c i="1" r="BC96"/>
  <c i="3" r="F37"/>
  <c i="1" r="BD96"/>
  <c i="2" r="J34"/>
  <c i="1" r="AW95"/>
  <c i="2" r="F34"/>
  <c i="1" r="BA95"/>
  <c i="2" r="F35"/>
  <c i="1" r="BB95"/>
  <c i="3" r="F34"/>
  <c i="1" r="BA96"/>
  <c i="3" r="F35"/>
  <c i="1" r="BB96"/>
  <c i="3" r="J34"/>
  <c i="1" r="AW96"/>
  <c i="2" r="F37"/>
  <c i="1" r="BD95"/>
  <c i="3" l="1" r="R123"/>
  <c r="R122"/>
  <c r="T123"/>
  <c r="T122"/>
  <c i="2" r="P125"/>
  <c r="P124"/>
  <c i="1" r="AU95"/>
  <c i="2" r="R125"/>
  <c r="R124"/>
  <c i="3" r="BK123"/>
  <c r="J123"/>
  <c r="J97"/>
  <c i="2" r="J125"/>
  <c r="J97"/>
  <c r="F33"/>
  <c i="1" r="AZ95"/>
  <c i="2" r="J33"/>
  <c i="1" r="AV95"/>
  <c r="AT95"/>
  <c r="AU94"/>
  <c i="2" r="J30"/>
  <c i="1" r="AG95"/>
  <c r="BC94"/>
  <c r="AY94"/>
  <c r="BB94"/>
  <c r="AX94"/>
  <c i="3" r="F33"/>
  <c i="1" r="AZ96"/>
  <c r="BD94"/>
  <c r="W33"/>
  <c i="3" r="J33"/>
  <c i="1" r="AV96"/>
  <c r="AT96"/>
  <c r="BA94"/>
  <c r="AW94"/>
  <c r="AK30"/>
  <c i="3" l="1" r="BK122"/>
  <c r="J122"/>
  <c r="J96"/>
  <c i="1" r="AN95"/>
  <c i="2" r="J39"/>
  <c i="1" r="W30"/>
  <c r="W32"/>
  <c r="W31"/>
  <c r="AZ94"/>
  <c r="W29"/>
  <c i="3" l="1" r="J30"/>
  <c i="1" r="AG96"/>
  <c r="AV94"/>
  <c r="AK29"/>
  <c i="3" l="1" r="J39"/>
  <c i="1" r="AG94"/>
  <c r="AK26"/>
  <c r="AN9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<sst xmlns="http://schemas.openxmlformats.org/spreadsheetml/2006/main">
  <si>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</si>
  <si>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</si>
  <si>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</si>
  <si>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</si>
  <si>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</si>
  <si>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{bfbf38c3-4485-4700-a5fd-e9b39cccb0c5}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</si>
  <si>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</si>
  <si>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</si>
  <si>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</si>
  <si>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</si>
  <si>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</si>
  <si>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</si>
  <si>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</si>
  <si>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</si>
  <si>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</si>
  <si>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</si>
  <si>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</si>
  <si>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zpevněné plochy před č.p. 29</t>
  </si>
  <si>
    <t>KSO:</t>
  </si>
  <si>
    <t>CC-CZ:</t>
  </si>
  <si>
    <t>Místo:</t>
  </si>
  <si>
    <t>obec Bečov</t>
  </si>
  <si>
    <t>Datum:</t>
  </si>
  <si>
    <t>24. 9. 2023</t>
  </si>
  <si>
    <t>Zadavatel:</t>
  </si>
  <si>
    <t>IČ:</t>
  </si>
  <si>
    <t>002 65 811</t>
  </si>
  <si>
    <t>Obec Bečov</t>
  </si>
  <si>
    <t>DIČ:</t>
  </si>
  <si>
    <t>CZ00265811</t>
  </si>
  <si>
    <t>Uchazeč:</t>
  </si>
  <si>
    <t>Vyplň údaj</t>
  </si>
  <si>
    <t>Projektant:</t>
  </si>
  <si>
    <t>04803302</t>
  </si>
  <si>
    <t>Ing. Adam Beneš</t>
  </si>
  <si>
    <t>CZ8802063600</t>
  </si>
  <si>
    <t>True</t>
  </si>
  <si>
    <t>Zpracovatel:</t>
  </si>
  <si>
    <t>05733171</t>
  </si>
  <si>
    <t>TMI Building s.r.o.</t>
  </si>
  <si>
    <t>CZ05733171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</si>
  <si>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</si>
  <si>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</si>
  <si>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</si>
  <si>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</si>
  <si>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</si>
  <si>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</si>
  <si>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</si>
  <si>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</si>
  <si>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</si>
  <si>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</si>
  <si>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</si>
  <si>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</si>
  <si>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</si>
  <si>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</si>
  <si>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</si>
  <si>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</si>
  <si>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</si>
  <si>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</si>
  <si>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</si>
  <si>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</si>
  <si>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</si>
  <si>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</si>
  <si>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</si>
  <si>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</si>
  <si>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</si>
  <si>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</si>
  <si>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</si>
  <si>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</si>
  <si>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</si>
  <si>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</si>
  <si>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</si>
  <si>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</si>
  <si>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</si>
  <si>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</si>
  <si>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</si>
  <si>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</si>
  <si>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</si>
  <si>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</si>
  <si>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</si>
  <si>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</si>
  <si>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</si>
  <si>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</si>
  <si>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</si>
  <si>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</si>
  <si>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</si>
  <si>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</si>
  <si>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</si>
  <si>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Zpevněné plochy</t>
  </si>
  <si>
    <t>STA</t>
  </si>
  <si>
    <t>{eb1edbb3-4bda-48f4-8d15-519066370e5f}</t>
  </si>
  <si>
    <t>2</t>
  </si>
  <si>
    <t>VRN</t>
  </si>
  <si>
    <t>Vedlejší rozpočtové náklady</t>
  </si>
  <si>
    <t>{2baa52f0-49f8-4497-ab20-0cb653f51aa9}</t>
  </si>
  <si>
    <t>Suť_kusová</t>
  </si>
  <si>
    <t>Suť kusová</t>
  </si>
  <si>
    <t>t</t>
  </si>
  <si>
    <t>13,135</t>
  </si>
  <si>
    <t>Suť_sypká</t>
  </si>
  <si>
    <t>Suť sypká</t>
  </si>
  <si>
    <t>86,216</t>
  </si>
  <si>
    <t>KRYCÍ LIST SOUPISU PRACÍ</t>
  </si>
  <si>
    <t>Suť_stavební</t>
  </si>
  <si>
    <t>Suť stavební</t>
  </si>
  <si>
    <t>3,54</t>
  </si>
  <si>
    <t>Suť_živice</t>
  </si>
  <si>
    <t>Suť živice</t>
  </si>
  <si>
    <t>3,476</t>
  </si>
  <si>
    <t>Suť_ŽB</t>
  </si>
  <si>
    <t>Suť železobeton</t>
  </si>
  <si>
    <t>79,2</t>
  </si>
  <si>
    <t>Objekt:</t>
  </si>
  <si>
    <t>SO 100 -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</si>
  <si>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</si>
  <si>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</si>
  <si>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</si>
  <si>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</si>
  <si>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</si>
  <si>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</si>
  <si>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</si>
  <si>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</si>
  <si>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</si>
  <si>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</si>
  <si>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</si>
  <si>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</si>
  <si>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</si>
  <si>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</si>
  <si>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</si>
  <si>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</si>
  <si>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</si>
  <si>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</si>
  <si>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</si>
  <si>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</si>
  <si>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</si>
  <si>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</si>
  <si>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</si>
  <si>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</si>
  <si>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</si>
  <si>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</si>
  <si>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</si>
  <si>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</si>
  <si>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</si>
  <si>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</si>
  <si>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</si>
  <si>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</si>
  <si>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</si>
  <si>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</si>
  <si>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CS ÚRS 2023 02</t>
  </si>
  <si>
    <t>4</t>
  </si>
  <si>
    <t>972351609</t>
  </si>
  <si>
    <t>Online PSC</t>
  </si>
  <si>
    <t>https://podminky.urs.cz/item/CS_URS_2023_02/113106023</t>
  </si>
  <si>
    <t>VV</t>
  </si>
  <si>
    <t>Zemní práce, bourání</t>
  </si>
  <si>
    <t>"Vybourání stávajícího dlážděného povrchu chodníku DL-100x200x60mm" 4,000</t>
  </si>
  <si>
    <t>Součet</t>
  </si>
  <si>
    <t>113107136</t>
  </si>
  <si>
    <t>Odstranění podkladů nebo krytů ručně s přemístěním hmot na skládku na vzdálenost do 3 m nebo s naložením na dopravní prostředek z betonu vyztuženého sítěmi, o tl. vrstvy přes 100 do 150 mm</t>
  </si>
  <si>
    <t>236510571</t>
  </si>
  <si>
    <t>https://podminky.urs.cz/item/CS_URS_2023_02/113107136</t>
  </si>
  <si>
    <t>"Vybourání stávající železobetonové plochy tl. 150mm" 240,000*0,500</t>
  </si>
  <si>
    <t>3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</si>
  <si>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</si>
  <si>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</si>
  <si>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-1159080271</t>
  </si>
  <si>
    <t>https://podminky.urs.cz/item/CS_URS_2023_02/113107143</t>
  </si>
  <si>
    <t>"Vybourání stávajícího asfaltového povrchu komunikace tl. 120mm" 11,000</t>
  </si>
  <si>
    <t>113107176</t>
  </si>
  <si>
    <t>Odstranění podkladů nebo krytů strojně plochy jednotlivě přes 50 m2 do 200 m2 s přemístěním hmot na skládku na vzdálenost do 20 m nebo s naložením na dopravní prostředek z betonu vyztuženého sítěmi, o tl. vrstvy přes 100 do 150 mm</t>
  </si>
  <si>
    <t>940528060</t>
  </si>
  <si>
    <t>https://podminky.urs.cz/item/CS_URS_2023_02/113107176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</si>
  <si>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</si>
  <si>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</si>
  <si>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</si>
  <si>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</si>
  <si>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-133495620</t>
  </si>
  <si>
    <t>https://podminky.urs.cz/item/CS_URS_2023_02/113202111</t>
  </si>
  <si>
    <t>"Vytrhání stávající betonové silniční obruby" 59,000</t>
  </si>
  <si>
    <t>6</t>
  </si>
  <si>
    <t>122251103</t>
  </si>
  <si>
    <t>Odkopávky a prokopávky nezapažené strojně v hornině třídy těžitelnosti I skupiny 3 přes 50 do 100 m3</t>
  </si>
  <si>
    <t>m3</t>
  </si>
  <si>
    <t>879514513</t>
  </si>
  <si>
    <t>https://podminky.urs.cz/item/CS_URS_2023_02/122251103</t>
  </si>
  <si>
    <t>"Odkopávky" 82,000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</si>
  <si>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</si>
  <si>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</si>
  <si>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</si>
  <si>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83118947</t>
  </si>
  <si>
    <t>https://podminky.urs.cz/item/CS_URS_2023_02/162751117</t>
  </si>
  <si>
    <t>8</t>
  </si>
  <si>
    <t>171201231</t>
  </si>
  <si>
    <t>Poplatek za uložení stavebního odpadu na recyklační skládce (skládkovné) zeminy a kamení zatříděného do Katalogu odpadů pod kódem 17 05 04</t>
  </si>
  <si>
    <t>788510191</t>
  </si>
  <si>
    <t>https://podminky.urs.cz/item/CS_URS_2023_02/171201231</t>
  </si>
  <si>
    <t>"Odkopávky" 82,000*1,80</t>
  </si>
  <si>
    <t>9</t>
  </si>
  <si>
    <t>171251201</t>
  </si>
  <si>
    <t>Uložení sypaniny na skládky nebo meziskládky bez hutnění s upravením uložené sypaniny do předepsaného tvaru</t>
  </si>
  <si>
    <t>2069414204</t>
  </si>
  <si>
    <t>https://podminky.urs.cz/item/CS_URS_2023_02/171251201</t>
  </si>
  <si>
    <t>10</t>
  </si>
  <si>
    <t>181311103</t>
  </si>
  <si>
    <t>Rozprostření a urovnání ornice v rovině nebo ve svahu sklonu do 1:5 ručně při souvislé ploše, tl. vrstvy do 200 mm</t>
  </si>
  <si>
    <t>-896920026</t>
  </si>
  <si>
    <t>https://podminky.urs.cz/item/CS_URS_2023_02/181311103</t>
  </si>
  <si>
    <t>Ostatní</t>
  </si>
  <si>
    <t>"Ohumusování a zatravnění" 37,000</t>
  </si>
  <si>
    <t>11</t>
  </si>
  <si>
    <t>M</t>
  </si>
  <si>
    <t>10364101</t>
  </si>
  <si>
    <t>zemina pro terénní úpravy - ornice</t>
  </si>
  <si>
    <t>345532471</t>
  </si>
  <si>
    <t>"Ohumusování a zatravnění" 37,000*0,150*1,80</t>
  </si>
  <si>
    <t>12</t>
  </si>
  <si>
    <t>181411131</t>
  </si>
  <si>
    <t>Založení trávníku na půdě předem připravené plochy do 1000 m2 výsevem včetně utažení parkového v rovině nebo na svahu do 1:5</t>
  </si>
  <si>
    <t>-31265122</t>
  </si>
  <si>
    <t>https://podminky.urs.cz/item/CS_URS_2023_02/181411131</t>
  </si>
  <si>
    <t>13</t>
  </si>
  <si>
    <t>00572410</t>
  </si>
  <si>
    <t>osivo směs travní parková</t>
  </si>
  <si>
    <t>kg</t>
  </si>
  <si>
    <t>723388566</t>
  </si>
  <si>
    <t>37*0,02 'Přepočtené koeficientem množství</t>
  </si>
  <si>
    <t>14</t>
  </si>
  <si>
    <t>181912111</t>
  </si>
  <si>
    <t>Úprava pláně vyrovnáním výškových rozdílů ručně v hornině třídy těžitelnosti I skupiny 3 bez zhutnění</t>
  </si>
  <si>
    <t>1850560030</t>
  </si>
  <si>
    <t>https://podminky.urs.cz/item/CS_URS_2023_02/181912111</t>
  </si>
  <si>
    <t>181912112</t>
  </si>
  <si>
    <t>Úprava pláně vyrovnáním výškových rozdílů ručně v hornině třídy těžitelnosti I skupiny 3 se zhutněním</t>
  </si>
  <si>
    <t>-1382423444</t>
  </si>
  <si>
    <t>https://podminky.urs.cz/item/CS_URS_2023_02/181912112</t>
  </si>
  <si>
    <t>"Konstrukce vozovky - komunikace asfaltová" 11,000</t>
  </si>
  <si>
    <t>"Konstrukce vozovky - zpevněná dlážděná plocha" 259,000</t>
  </si>
  <si>
    <t>"Konstrukce chodníku - povrch dlážděný" 4,000</t>
  </si>
  <si>
    <t>Vodorovné konstrukce</t>
  </si>
  <si>
    <t>16</t>
  </si>
  <si>
    <t>452112112</t>
  </si>
  <si>
    <t>Osazení betonových dílců prstenců nebo rámů pod poklopy a mříže, výšky do 100 mm</t>
  </si>
  <si>
    <t>kus</t>
  </si>
  <si>
    <t>1952443484</t>
  </si>
  <si>
    <t>https://podminky.urs.cz/item/CS_URS_2023_02/452112112</t>
  </si>
  <si>
    <t>"Výšková rektifikace povrchových znaků IS - šachta" 2,000</t>
  </si>
  <si>
    <t>17</t>
  </si>
  <si>
    <t>59224176</t>
  </si>
  <si>
    <t>prstenec šachtový vyrovnávací betonový 625x120x80mm</t>
  </si>
  <si>
    <t>-876852596</t>
  </si>
  <si>
    <t>18</t>
  </si>
  <si>
    <t>59224185</t>
  </si>
  <si>
    <t>prstenec šachtový vyrovnávací betonový 625x120x60mm</t>
  </si>
  <si>
    <t>-1576749869</t>
  </si>
  <si>
    <t>Komunikace pozemní</t>
  </si>
  <si>
    <t>19</t>
  </si>
  <si>
    <t>564851011</t>
  </si>
  <si>
    <t>Podklad ze štěrkodrti ŠD s rozprostřením a zhutněním plochy jednotlivě do 100 m2, po zhutnění tl. 150 mm</t>
  </si>
  <si>
    <t>1831622944</t>
  </si>
  <si>
    <t>https://podminky.urs.cz/item/CS_URS_2023_02/564851011</t>
  </si>
  <si>
    <t>Konstrukce chodníku - povrch dlážděný</t>
  </si>
  <si>
    <t>"Štěrkodrť ŠDa tl. 150mm" 4,000</t>
  </si>
  <si>
    <t>20</t>
  </si>
  <si>
    <t>564851111</t>
  </si>
  <si>
    <t>Podklad ze štěrkodrti ŠD s rozprostřením a zhutněním plochy přes 100 m2, po zhutnění tl. 150 mm</t>
  </si>
  <si>
    <t>-124412713</t>
  </si>
  <si>
    <t>https://podminky.urs.cz/item/CS_URS_2023_02/564851111</t>
  </si>
  <si>
    <t>Konstrukce vozovky - zpevněná dlážděná plocha</t>
  </si>
  <si>
    <t>"Štěrkodrť ŠDA 0/32 tl. min. 150mm" 240,000</t>
  </si>
  <si>
    <t>564861111</t>
  </si>
  <si>
    <t>Podklad ze štěrkodrti ŠD s rozprostřením a zhutněním plochy přes 100 m2, po zhutnění tl. 200 mm</t>
  </si>
  <si>
    <t>1392800935</t>
  </si>
  <si>
    <t>https://podminky.urs.cz/item/CS_URS_2023_02/564861111</t>
  </si>
  <si>
    <t>"Štěrkodrť ŠDA 0/32 tl. min. 200mm" 259,000</t>
  </si>
  <si>
    <t>22</t>
  </si>
  <si>
    <t>565155121</t>
  </si>
  <si>
    <t>Asfaltový beton vrstva podkladní ACP 16 (obalované kamenivo střednězrnné - OKS) s rozprostřením a zhutněním v pruhu šířky přes 3 m, po zhutnění tl. 70 mm</t>
  </si>
  <si>
    <t>1341484963</t>
  </si>
  <si>
    <t>https://podminky.urs.cz/item/CS_URS_2023_02/565155121</t>
  </si>
  <si>
    <t>P</t>
  </si>
  <si>
    <t>Poznámka k položce:_x000d_
ACP 16+ 50/70 tl. 70mm</t>
  </si>
  <si>
    <t>Konstrukce vozovky - komunikace asfaltová</t>
  </si>
  <si>
    <t>"Asfaltový beton pro podkladní vrstvy ACP 16+ 50/70 tl. 70mm" 11,000</t>
  </si>
  <si>
    <t>23</t>
  </si>
  <si>
    <t>573191111</t>
  </si>
  <si>
    <t>Postřik infiltrační kationaktivní emulzí v množství 1,00 kg/m2</t>
  </si>
  <si>
    <t>-1542541815</t>
  </si>
  <si>
    <t>https://podminky.urs.cz/item/CS_URS_2023_02/573191111</t>
  </si>
  <si>
    <t>Poznámka k položce:_x000d_
Postřik emulzí C60BP3</t>
  </si>
  <si>
    <t>"Infiltrační postřik C60BP3 1,0kg/m2" 11,000</t>
  </si>
  <si>
    <t>24</t>
  </si>
  <si>
    <t>573231108</t>
  </si>
  <si>
    <t>Postřik spojovací PS bez posypu kamenivem ze silniční emulze, v množství 0,50 kg/m2</t>
  </si>
  <si>
    <t>1555133336</t>
  </si>
  <si>
    <t>https://podminky.urs.cz/item/CS_URS_2023_02/573231108</t>
  </si>
  <si>
    <t>Poznámka k položce:_x000d_
Emulze C60BP5</t>
  </si>
  <si>
    <t>"Spojovací postřik emulzí C60BP5 0,5kg/m2" 11,000</t>
  </si>
  <si>
    <t>25</t>
  </si>
  <si>
    <t>577134221</t>
  </si>
  <si>
    <t>Asfaltový beton vrstva obrusná ACO 11 (ABS) s rozprostřením a se zhutněním z nemodifikovaného asfaltu v pruhu šířky přes 3 m tř. II, po zhutnění tl. 40 mm</t>
  </si>
  <si>
    <t>946332203</t>
  </si>
  <si>
    <t>https://podminky.urs.cz/item/CS_URS_2023_02/577134221</t>
  </si>
  <si>
    <t>"Asfaltový beton pro obrusné vrstvy ACO 11 50/70 tl. 40mm" 11,000</t>
  </si>
  <si>
    <t>26</t>
  </si>
  <si>
    <t>581121311</t>
  </si>
  <si>
    <t>Kryt cementobetonový silničních komunikací skupiny CB III tl. 150 mm</t>
  </si>
  <si>
    <t>936942162</t>
  </si>
  <si>
    <t>https://podminky.urs.cz/item/CS_URS_2023_02/581121311</t>
  </si>
  <si>
    <t>"Podkladní vrstva z prostého betonu tl. 150mm" 11,000</t>
  </si>
  <si>
    <t>27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</si>
  <si>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</si>
  <si>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</si>
  <si>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1735662115</t>
  </si>
  <si>
    <t>https://podminky.urs.cz/item/CS_URS_2023_02/596211110</t>
  </si>
  <si>
    <t>"Betonová dlažba reliéfní tvar 100x200x60 barva červená" 4,000</t>
  </si>
  <si>
    <t>28</t>
  </si>
  <si>
    <t>59245006</t>
  </si>
  <si>
    <t>dlažba tvar obdélník betonová pro nevidomé 200x100x60mm barevná</t>
  </si>
  <si>
    <t>-427173102</t>
  </si>
  <si>
    <t>4*1,03 'Přepočtené koeficientem množství</t>
  </si>
  <si>
    <t>29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</si>
  <si>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</si>
  <si>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</si>
  <si>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1597960898</t>
  </si>
  <si>
    <t>https://podminky.urs.cz/item/CS_URS_2023_02/596212212</t>
  </si>
  <si>
    <t>"Betonová dlažba 100x200x80 barva šedá" 240,000</t>
  </si>
  <si>
    <t>30</t>
  </si>
  <si>
    <t>59245020</t>
  </si>
  <si>
    <t>dlažba tvar obdélník betonová 200x100x80mm přírodní</t>
  </si>
  <si>
    <t>1740215041</t>
  </si>
  <si>
    <t>240*1,02 'Přepočtené koeficientem množství</t>
  </si>
  <si>
    <t>Trubní vedení</t>
  </si>
  <si>
    <t>31</t>
  </si>
  <si>
    <t>887552417R</t>
  </si>
  <si>
    <t>Sorpční vpusť pro odvodňovací plochu do 300m2 rozměr 1000/750/1100mm, montážní vstup 600/600/200</t>
  </si>
  <si>
    <t>-1840857603</t>
  </si>
  <si>
    <t>Poznámka k položce:_x000d_
Včetně propojení se stávající přípojkou.</t>
  </si>
  <si>
    <t>32</t>
  </si>
  <si>
    <t>890411811</t>
  </si>
  <si>
    <t>Bourání šachet a jímek ručně velikosti obestavěného prostoru do 1,5 m3 z prefabrikovaných skruží</t>
  </si>
  <si>
    <t>309141164</t>
  </si>
  <si>
    <t>https://podminky.urs.cz/item/CS_URS_2023_02/890411811</t>
  </si>
  <si>
    <t>"Vybourání stávající uliční vpusti (přípojka zachována a využita pro novou sorpční vpusť)" 1,000</t>
  </si>
  <si>
    <t>33</t>
  </si>
  <si>
    <t>899132121</t>
  </si>
  <si>
    <t>Výměna poklopu kanalizačního s rámem pevným s ošetřením podkladních vrstev hloubky do 25 cm</t>
  </si>
  <si>
    <t>519979859</t>
  </si>
  <si>
    <t>https://podminky.urs.cz/item/CS_URS_2023_02/899132121</t>
  </si>
  <si>
    <t>34</t>
  </si>
  <si>
    <t>899133211</t>
  </si>
  <si>
    <t>Výměna vtokové mříže uliční vpusti na betonové skruži s použitím betonových vyrovnávacích prvků</t>
  </si>
  <si>
    <t>-1565487717</t>
  </si>
  <si>
    <t>https://podminky.urs.cz/item/CS_URS_2023_02/899133211</t>
  </si>
  <si>
    <t>"Výšková rektifikace povrchových znaků IS - uliční vpusť" 1,000</t>
  </si>
  <si>
    <t>35</t>
  </si>
  <si>
    <t>899204112</t>
  </si>
  <si>
    <t>Osazení mříží litinových včetně rámů a košů na bahno pro třídu zatížení D400, E600</t>
  </si>
  <si>
    <t>-844402448</t>
  </si>
  <si>
    <t>https://podminky.urs.cz/item/CS_URS_2023_02/899204112</t>
  </si>
  <si>
    <t>36</t>
  </si>
  <si>
    <t>55242328</t>
  </si>
  <si>
    <t>mříž D 400 - plochá, 600x600 4-stranný rám</t>
  </si>
  <si>
    <t>-1166118672</t>
  </si>
  <si>
    <t>Ostatní konstrukce a práce, bourání</t>
  </si>
  <si>
    <t>37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</si>
  <si>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</si>
  <si>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</si>
  <si>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1486558586</t>
  </si>
  <si>
    <t>https://podminky.urs.cz/item/CS_URS_2023_02/916131213</t>
  </si>
  <si>
    <t>Obruby (včetně osazení do betonového lože s opěrou)</t>
  </si>
  <si>
    <t>"Obruba silniční betonová ABO 2-15" 46,000</t>
  </si>
  <si>
    <t>"Obruba silniční betonová ABO 2-15 nájezdová" 26,000</t>
  </si>
  <si>
    <t>"Obruba silniční betonová ABO 2-15 přechodová" 6,000</t>
  </si>
  <si>
    <t>38</t>
  </si>
  <si>
    <t>59217031</t>
  </si>
  <si>
    <t>obrubník betonový silniční 1000x150x250mm</t>
  </si>
  <si>
    <t>-1053014627</t>
  </si>
  <si>
    <t>46*1,02 'Přepočtené koeficientem množství</t>
  </si>
  <si>
    <t>39</t>
  </si>
  <si>
    <t>59217029</t>
  </si>
  <si>
    <t>obrubník betonový silniční nájezdový 1000x150x150mm</t>
  </si>
  <si>
    <t>464519598</t>
  </si>
  <si>
    <t>26*1,02 'Přepočtené koeficientem množství</t>
  </si>
  <si>
    <t>40</t>
  </si>
  <si>
    <t>59217030</t>
  </si>
  <si>
    <t>obrubník betonový silniční přechodový 1000x150x150-250mm</t>
  </si>
  <si>
    <t>1443706057</t>
  </si>
  <si>
    <t>6*1,02 'Přepočtené koeficientem množství</t>
  </si>
  <si>
    <t>41</t>
  </si>
  <si>
    <t>916133112</t>
  </si>
  <si>
    <t>Osazení silničního obrubníku ke kruhovým objezdům se zřízením lože tl. do 150 mm, s vyplněním a zatřením spár cementovou maltou betonového, do lože z betonu prostého s boční opěrou</t>
  </si>
  <si>
    <t>1062796343</t>
  </si>
  <si>
    <t>https://podminky.urs.cz/item/CS_URS_2023_02/916133112</t>
  </si>
  <si>
    <t>"Obruba silniční betonová ABO 2-15 s poloměrem R=2,0" 1,000</t>
  </si>
  <si>
    <t>42</t>
  </si>
  <si>
    <t>59217053R</t>
  </si>
  <si>
    <t>obrubník betonový pro kruhový objezd vnější R1 200x520x300mm</t>
  </si>
  <si>
    <t>-1453481390</t>
  </si>
  <si>
    <t>1*1,02 'Přepočtené koeficientem množství</t>
  </si>
  <si>
    <t>43</t>
  </si>
  <si>
    <t>916991121</t>
  </si>
  <si>
    <t>Lože pod obrubníky, krajníky nebo obruby z dlažebních kostek z betonu prostého</t>
  </si>
  <si>
    <t>-1125721408</t>
  </si>
  <si>
    <t>https://podminky.urs.cz/item/CS_URS_2023_02/916991121</t>
  </si>
  <si>
    <t>"Betonové lože C 16/20 pod silniční obrubu (250x250mm)" 5,094</t>
  </si>
  <si>
    <t>44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</si>
  <si>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</si>
  <si>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</si>
  <si>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-923326488</t>
  </si>
  <si>
    <t>https://podminky.urs.cz/item/CS_URS_2023_02/919732211</t>
  </si>
  <si>
    <t>"Proříznutí drážky + zalití modifikovanou asfaltovou zálivkou" 21,500</t>
  </si>
  <si>
    <t>997</t>
  </si>
  <si>
    <t>Přesun sutě</t>
  </si>
  <si>
    <t>45</t>
  </si>
  <si>
    <t>997002511</t>
  </si>
  <si>
    <t>Vodorovné přemístění suti a vybouraných hmot bez naložení, se složením a hrubým urovnáním na vzdálenost do 1 km</t>
  </si>
  <si>
    <t>231754295</t>
  </si>
  <si>
    <t>https://podminky.urs.cz/item/CS_URS_2023_02/997002511</t>
  </si>
  <si>
    <t>46</t>
  </si>
  <si>
    <t>997002519</t>
  </si>
  <si>
    <t>Vodorovné přemístění suti a vybouraných hmot bez naložení, se složením a hrubým urovnáním Příplatek k ceně za každý další i započatý 1 km přes 1 km</t>
  </si>
  <si>
    <t>-29162894</t>
  </si>
  <si>
    <t>https://podminky.urs.cz/item/CS_URS_2023_02/997002519</t>
  </si>
  <si>
    <t>Skládka ve vzdálenosti 10km</t>
  </si>
  <si>
    <t>Suť_sypká*9</t>
  </si>
  <si>
    <t>47</t>
  </si>
  <si>
    <t>997002611</t>
  </si>
  <si>
    <t>Nakládání suti a vybouraných hmot na dopravní prostředek pro vodorovné přemístění</t>
  </si>
  <si>
    <t>-1490099480</t>
  </si>
  <si>
    <t>https://podminky.urs.cz/item/CS_URS_2023_02/997002611</t>
  </si>
  <si>
    <t>"Suť beton - kusová" 1,040</t>
  </si>
  <si>
    <t>"Suť beton - kusová - obruby" 12,095</t>
  </si>
  <si>
    <t>Mezisoučet</t>
  </si>
  <si>
    <t>"Suť stavební" 3,540</t>
  </si>
  <si>
    <t>"Suť živice" 3,476</t>
  </si>
  <si>
    <t>"Suť ŽB" 39,600+39,600</t>
  </si>
  <si>
    <t>Suť_celkem</t>
  </si>
  <si>
    <t>48</t>
  </si>
  <si>
    <t>997013871</t>
  </si>
  <si>
    <t>Poplatek za uložení stavebního odpadu na recyklační skládce (skládkovné) směsného stavebního a demoličního zatříděného do Katalogu odpadů pod kódem 17 09 04</t>
  </si>
  <si>
    <t>-859318799</t>
  </si>
  <si>
    <t>https://podminky.urs.cz/item/CS_URS_2023_02/997013871</t>
  </si>
  <si>
    <t>49</t>
  </si>
  <si>
    <t>997221561</t>
  </si>
  <si>
    <t>Vodorovná doprava suti bez naložení, ale se složením a s hrubým urovnáním z kusových materiálů, na vzdálenost do 1 km</t>
  </si>
  <si>
    <t>8714624</t>
  </si>
  <si>
    <t>https://podminky.urs.cz/item/CS_URS_2023_02/997221561</t>
  </si>
  <si>
    <t>50</t>
  </si>
  <si>
    <t>997221569</t>
  </si>
  <si>
    <t>Vodorovná doprava suti bez naložení, ale se složením a s hrubým urovnáním Příplatek k ceně za každý další i započatý 1 km přes 1 km</t>
  </si>
  <si>
    <t>1336597797</t>
  </si>
  <si>
    <t>https://podminky.urs.cz/item/CS_URS_2023_02/997221569</t>
  </si>
  <si>
    <t>Suť_kusová*9</t>
  </si>
  <si>
    <t>51</t>
  </si>
  <si>
    <t>997221861</t>
  </si>
  <si>
    <t>Poplatek za uložení stavebního odpadu na recyklační skládce (skládkovné) z prostého betonu zatříděného do Katalogu odpadů pod kódem 17 01 01</t>
  </si>
  <si>
    <t>2098202427</t>
  </si>
  <si>
    <t>https://podminky.urs.cz/item/CS_URS_2023_02/997221861</t>
  </si>
  <si>
    <t>52</t>
  </si>
  <si>
    <t>997221862</t>
  </si>
  <si>
    <t>Poplatek za uložení stavebního odpadu na recyklační skládce (skládkovné) z armovaného betonu zatříděného do Katalogu odpadů pod kódem 17 01 01</t>
  </si>
  <si>
    <t>236287828</t>
  </si>
  <si>
    <t>https://podminky.urs.cz/item/CS_URS_2023_02/997221862</t>
  </si>
  <si>
    <t>53</t>
  </si>
  <si>
    <t>997221875</t>
  </si>
  <si>
    <t>Poplatek za uložení stavebního odpadu na recyklační skládce (skládkovné) asfaltového bez obsahu dehtu zatříděného do Katalogu odpadů pod kódem 17 03 02</t>
  </si>
  <si>
    <t>953380211</t>
  </si>
  <si>
    <t>https://podminky.urs.cz/item/CS_URS_2023_02/997221875</t>
  </si>
  <si>
    <t>998</t>
  </si>
  <si>
    <t>Přesun hmot</t>
  </si>
  <si>
    <t>54</t>
  </si>
  <si>
    <t>998223011</t>
  </si>
  <si>
    <t>Přesun hmot pro pozemní komunikace s krytem dlážděným dopravní vzdálenost do 200 m jakékoliv délky objektu</t>
  </si>
  <si>
    <t>-2009427554</t>
  </si>
  <si>
    <t>https://podminky.urs.cz/item/CS_URS_2023_02/998223011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</si>
  <si>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</si>
  <si>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</si>
  <si>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</si>
  <si>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</si>
  <si>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</si>
  <si>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</si>
  <si>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</si>
  <si>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</si>
  <si>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</si>
  <si>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</si>
  <si>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</si>
  <si>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</si>
  <si>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-1416114416</t>
  </si>
  <si>
    <t>https://podminky.urs.cz/item/CS_URS_2023_02/012103000</t>
  </si>
  <si>
    <t>012203000</t>
  </si>
  <si>
    <t>Geodetické práce při provádění stavby</t>
  </si>
  <si>
    <t>1096890568</t>
  </si>
  <si>
    <t>https://podminky.urs.cz/item/CS_URS_2023_02/012203000</t>
  </si>
  <si>
    <t>012303000</t>
  </si>
  <si>
    <t>Geodetické práce po výstavbě</t>
  </si>
  <si>
    <t>-11503001</t>
  </si>
  <si>
    <t>https://podminky.urs.cz/item/CS_URS_2023_02/012303000</t>
  </si>
  <si>
    <t>013254000</t>
  </si>
  <si>
    <t>Dokumentace skutečného provedení stavby</t>
  </si>
  <si>
    <t>-543604135</t>
  </si>
  <si>
    <t>https://podminky.urs.cz/item/CS_URS_2023_02/013254000</t>
  </si>
  <si>
    <t>VRN3</t>
  </si>
  <si>
    <t>Zařízení staveniště</t>
  </si>
  <si>
    <t>030001000</t>
  </si>
  <si>
    <t>-1041928580</t>
  </si>
  <si>
    <t>https://podminky.urs.cz/item/CS_URS_2023_02/030001000</t>
  </si>
  <si>
    <t>034303000</t>
  </si>
  <si>
    <t>Dopravní značení na staveništi</t>
  </si>
  <si>
    <t>-612684781</t>
  </si>
  <si>
    <t>https://podminky.urs.cz/item/CS_URS_2023_02/034303000</t>
  </si>
  <si>
    <t>VRN4</t>
  </si>
  <si>
    <t>Inženýrská činnost</t>
  </si>
  <si>
    <t>043194000</t>
  </si>
  <si>
    <t>Ostatní zkoušky</t>
  </si>
  <si>
    <t>-1597555018</t>
  </si>
  <si>
    <t>https://podminky.urs.cz/item/CS_URS_2023_02/043194000</t>
  </si>
  <si>
    <t>VRN6</t>
  </si>
  <si>
    <t>Územní vlivy</t>
  </si>
  <si>
    <t>060001000</t>
  </si>
  <si>
    <t>962499208</t>
  </si>
  <si>
    <t>https://podminky.urs.cz/item/CS_URS_2023_02/060001000</t>
  </si>
  <si>
    <t>VRN7</t>
  </si>
  <si>
    <t>Provozní vlivy</t>
  </si>
  <si>
    <t>070001000</t>
  </si>
  <si>
    <t>-1954970714</t>
  </si>
  <si>
    <t>https://podminky.urs.cz/item/CS_URS_2023_02/070001000</t>
  </si>
  <si>
    <t>SEZNAM FIGUR</t>
  </si>
  <si>
    <t>Výměra</t>
  </si>
  <si>
    <t xml:space="preserve"> SO 100</t>
  </si>
  <si>
    <t>Suť celkem</t>
  </si>
  <si>
    <t>Použití figury:</t>
  </si>
  <si>
    <t>Nakládání suti a vybouraných hmot</t>
  </si>
  <si>
    <t>Vodorovná doprava suti z kusových materiálů do 1 km</t>
  </si>
  <si>
    <t>Příplatek ZKD 1 km u vodorovné dopravy suti z kusových materiálů</t>
  </si>
  <si>
    <t>Poplatek za uložení na recyklační skládce (skládkovné) stavebního odpadu z prostého betonu pod kódem 17 01 01</t>
  </si>
  <si>
    <t>Poplatek za uložení stavebního odpadu na recyklační skládce (skládkovné) směsného stavebního a demoličního kód odpadu 17 09 04</t>
  </si>
  <si>
    <t>Vodorovné přemístění suti a vybouraných hmot bez naložení ale se složením a urovnáním do 1 km</t>
  </si>
  <si>
    <t>Příplatek ZKD 1 km přemístění suti a vybouraných hmot</t>
  </si>
  <si>
    <t>Poplatek za uložení na recyklační skládce (skládkovné) stavebního odpadu z armovaného betonu pod kódem 17 01 01</t>
  </si>
  <si>
    <t>Poplatek za uložení na recyklační skládce (skládkovné) stavebního odpadu asfaltového bez obsahu dehtu zatříděného do Katalogu odpadů pod kódem 17 03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</si>
</sst>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023" TargetMode="External" /><Relationship Id="rId2" Type="http://schemas.openxmlformats.org/officeDocument/2006/relationships/hyperlink" Target="https://podminky.urs.cz/item/CS_URS_2023_02/113107136" TargetMode="External" /><Relationship Id="rId3" Type="http://schemas.openxmlformats.org/officeDocument/2006/relationships/hyperlink" Target="https://podminky.urs.cz/item/CS_URS_2023_02/113107143" TargetMode="External" /><Relationship Id="rId4" Type="http://schemas.openxmlformats.org/officeDocument/2006/relationships/hyperlink" Target="https://podminky.urs.cz/item/CS_URS_2023_02/113107176" TargetMode="External" /><Relationship Id="rId5" Type="http://schemas.openxmlformats.org/officeDocument/2006/relationships/hyperlink" Target="https://podminky.urs.cz/item/CS_URS_2023_02/113202111" TargetMode="External" /><Relationship Id="rId6" Type="http://schemas.openxmlformats.org/officeDocument/2006/relationships/hyperlink" Target="https://podminky.urs.cz/item/CS_URS_2023_02/122251103" TargetMode="External" /><Relationship Id="rId7" Type="http://schemas.openxmlformats.org/officeDocument/2006/relationships/hyperlink" Target="https://podminky.urs.cz/item/CS_URS_2023_02/162751117" TargetMode="External" /><Relationship Id="rId8" Type="http://schemas.openxmlformats.org/officeDocument/2006/relationships/hyperlink" Target="https://podminky.urs.cz/item/CS_URS_2023_02/171201231" TargetMode="External" /><Relationship Id="rId9" Type="http://schemas.openxmlformats.org/officeDocument/2006/relationships/hyperlink" Target="https://podminky.urs.cz/item/CS_URS_2023_02/171251201" TargetMode="External" /><Relationship Id="rId10" Type="http://schemas.openxmlformats.org/officeDocument/2006/relationships/hyperlink" Target="https://podminky.urs.cz/item/CS_URS_2023_02/181311103" TargetMode="External" /><Relationship Id="rId11" Type="http://schemas.openxmlformats.org/officeDocument/2006/relationships/hyperlink" Target="https://podminky.urs.cz/item/CS_URS_2023_02/181411131" TargetMode="External" /><Relationship Id="rId12" Type="http://schemas.openxmlformats.org/officeDocument/2006/relationships/hyperlink" Target="https://podminky.urs.cz/item/CS_URS_2023_02/181912111" TargetMode="External" /><Relationship Id="rId13" Type="http://schemas.openxmlformats.org/officeDocument/2006/relationships/hyperlink" Target="https://podminky.urs.cz/item/CS_URS_2023_02/181912112" TargetMode="External" /><Relationship Id="rId14" Type="http://schemas.openxmlformats.org/officeDocument/2006/relationships/hyperlink" Target="https://podminky.urs.cz/item/CS_URS_2023_02/452112112" TargetMode="External" /><Relationship Id="rId15" Type="http://schemas.openxmlformats.org/officeDocument/2006/relationships/hyperlink" Target="https://podminky.urs.cz/item/CS_URS_2023_02/564851011" TargetMode="External" /><Relationship Id="rId16" Type="http://schemas.openxmlformats.org/officeDocument/2006/relationships/hyperlink" Target="https://podminky.urs.cz/item/CS_URS_2023_02/564851111" TargetMode="External" /><Relationship Id="rId17" Type="http://schemas.openxmlformats.org/officeDocument/2006/relationships/hyperlink" Target="https://podminky.urs.cz/item/CS_URS_2023_02/564861111" TargetMode="External" /><Relationship Id="rId18" Type="http://schemas.openxmlformats.org/officeDocument/2006/relationships/hyperlink" Target="https://podminky.urs.cz/item/CS_URS_2023_02/565155121" TargetMode="External" /><Relationship Id="rId19" Type="http://schemas.openxmlformats.org/officeDocument/2006/relationships/hyperlink" Target="https://podminky.urs.cz/item/CS_URS_2023_02/573191111" TargetMode="External" /><Relationship Id="rId20" Type="http://schemas.openxmlformats.org/officeDocument/2006/relationships/hyperlink" Target="https://podminky.urs.cz/item/CS_URS_2023_02/573231108" TargetMode="External" /><Relationship Id="rId21" Type="http://schemas.openxmlformats.org/officeDocument/2006/relationships/hyperlink" Target="https://podminky.urs.cz/item/CS_URS_2023_02/577134221" TargetMode="External" /><Relationship Id="rId22" Type="http://schemas.openxmlformats.org/officeDocument/2006/relationships/hyperlink" Target="https://podminky.urs.cz/item/CS_URS_2023_02/581121311" TargetMode="External" /><Relationship Id="rId23" Type="http://schemas.openxmlformats.org/officeDocument/2006/relationships/hyperlink" Target="https://podminky.urs.cz/item/CS_URS_2023_02/596211110" TargetMode="External" /><Relationship Id="rId24" Type="http://schemas.openxmlformats.org/officeDocument/2006/relationships/hyperlink" Target="https://podminky.urs.cz/item/CS_URS_2023_02/596212212" TargetMode="External" /><Relationship Id="rId25" Type="http://schemas.openxmlformats.org/officeDocument/2006/relationships/hyperlink" Target="https://podminky.urs.cz/item/CS_URS_2023_02/890411811" TargetMode="External" /><Relationship Id="rId26" Type="http://schemas.openxmlformats.org/officeDocument/2006/relationships/hyperlink" Target="https://podminky.urs.cz/item/CS_URS_2023_02/899132121" TargetMode="External" /><Relationship Id="rId27" Type="http://schemas.openxmlformats.org/officeDocument/2006/relationships/hyperlink" Target="https://podminky.urs.cz/item/CS_URS_2023_02/899133211" TargetMode="External" /><Relationship Id="rId28" Type="http://schemas.openxmlformats.org/officeDocument/2006/relationships/hyperlink" Target="https://podminky.urs.cz/item/CS_URS_2023_02/899204112" TargetMode="External" /><Relationship Id="rId29" Type="http://schemas.openxmlformats.org/officeDocument/2006/relationships/hyperlink" Target="https://podminky.urs.cz/item/CS_URS_2023_02/916131213" TargetMode="External" /><Relationship Id="rId30" Type="http://schemas.openxmlformats.org/officeDocument/2006/relationships/hyperlink" Target="https://podminky.urs.cz/item/CS_URS_2023_02/916133112" TargetMode="External" /><Relationship Id="rId31" Type="http://schemas.openxmlformats.org/officeDocument/2006/relationships/hyperlink" Target="https://podminky.urs.cz/item/CS_URS_2023_02/916991121" TargetMode="External" /><Relationship Id="rId32" Type="http://schemas.openxmlformats.org/officeDocument/2006/relationships/hyperlink" Target="https://podminky.urs.cz/item/CS_URS_2023_02/919732211" TargetMode="External" /><Relationship Id="rId33" Type="http://schemas.openxmlformats.org/officeDocument/2006/relationships/hyperlink" Target="https://podminky.urs.cz/item/CS_URS_2023_02/997002511" TargetMode="External" /><Relationship Id="rId34" Type="http://schemas.openxmlformats.org/officeDocument/2006/relationships/hyperlink" Target="https://podminky.urs.cz/item/CS_URS_2023_02/997002519" TargetMode="External" /><Relationship Id="rId35" Type="http://schemas.openxmlformats.org/officeDocument/2006/relationships/hyperlink" Target="https://podminky.urs.cz/item/CS_URS_2023_02/997002611" TargetMode="External" /><Relationship Id="rId36" Type="http://schemas.openxmlformats.org/officeDocument/2006/relationships/hyperlink" Target="https://podminky.urs.cz/item/CS_URS_2023_02/997013871" TargetMode="External" /><Relationship Id="rId37" Type="http://schemas.openxmlformats.org/officeDocument/2006/relationships/hyperlink" Target="https://podminky.urs.cz/item/CS_URS_2023_02/997221561" TargetMode="External" /><Relationship Id="rId38" Type="http://schemas.openxmlformats.org/officeDocument/2006/relationships/hyperlink" Target="https://podminky.urs.cz/item/CS_URS_2023_02/997221569" TargetMode="External" /><Relationship Id="rId39" Type="http://schemas.openxmlformats.org/officeDocument/2006/relationships/hyperlink" Target="https://podminky.urs.cz/item/CS_URS_2023_02/997221861" TargetMode="External" /><Relationship Id="rId40" Type="http://schemas.openxmlformats.org/officeDocument/2006/relationships/hyperlink" Target="https://podminky.urs.cz/item/CS_URS_2023_02/997221862" TargetMode="External" /><Relationship Id="rId41" Type="http://schemas.openxmlformats.org/officeDocument/2006/relationships/hyperlink" Target="https://podminky.urs.cz/item/CS_URS_2023_02/997221875" TargetMode="External" /><Relationship Id="rId42" Type="http://schemas.openxmlformats.org/officeDocument/2006/relationships/hyperlink" Target="https://podminky.urs.cz/item/CS_URS_2023_02/998223011" TargetMode="External" /><Relationship Id="rId4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203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0001000" TargetMode="External" /><Relationship Id="rId6" Type="http://schemas.openxmlformats.org/officeDocument/2006/relationships/hyperlink" Target="https://podminky.urs.cz/item/CS_URS_2023_02/034303000" TargetMode="External" /><Relationship Id="rId7" Type="http://schemas.openxmlformats.org/officeDocument/2006/relationships/hyperlink" Target="https://podminky.urs.cz/item/CS_URS_2023_02/043194000" TargetMode="External" /><Relationship Id="rId8" Type="http://schemas.openxmlformats.org/officeDocument/2006/relationships/hyperlink" Target="https://podminky.urs.cz/item/CS_URS_2023_02/060001000" TargetMode="External" /><Relationship Id="rId9" Type="http://schemas.openxmlformats.org/officeDocument/2006/relationships/hyperlink" Target="https://podminky.urs.cz/item/CS_URS_2023_02/070001000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40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zpevněné plochy před č.p. 29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obec Bečov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24. 9. 2023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Bečov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Adam Beneš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TMI Building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100 - Zpevněné plochy'!J30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'SO 100 - Zpevněné plochy'!P124</f>
        <v>0</v>
      </c>
      <c r="AV95" s="129">
        <f>'SO 100 - Zpevněné plochy'!J33</f>
        <v>0</v>
      </c>
      <c r="AW95" s="129">
        <f>'SO 100 - Zpevněné plochy'!J34</f>
        <v>0</v>
      </c>
      <c r="AX95" s="129">
        <f>'SO 100 - Zpevněné plochy'!J35</f>
        <v>0</v>
      </c>
      <c r="AY95" s="129">
        <f>'SO 100 - Zpevněné plochy'!J36</f>
        <v>0</v>
      </c>
      <c r="AZ95" s="129">
        <f>'SO 100 - Zpevněné plochy'!F33</f>
        <v>0</v>
      </c>
      <c r="BA95" s="129">
        <f>'SO 100 - Zpevněné plochy'!F34</f>
        <v>0</v>
      </c>
      <c r="BB95" s="129">
        <f>'SO 100 - Zpevněné plochy'!F35</f>
        <v>0</v>
      </c>
      <c r="BC95" s="129">
        <f>'SO 100 - Zpevněné plochy'!F36</f>
        <v>0</v>
      </c>
      <c r="BD95" s="131">
        <f>'SO 100 - Zpevněné plochy'!F37</f>
        <v>0</v>
      </c>
      <c r="BE95" s="7"/>
      <c r="BT95" s="132" t="s">
        <v>14</v>
      </c>
      <c r="BV95" s="132" t="s">
        <v>84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16.5" customHeight="1">
      <c r="A96" s="120" t="s">
        <v>86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33">
        <v>0</v>
      </c>
      <c r="AT96" s="134">
        <f>ROUND(SUM(AV96:AW96),2)</f>
        <v>0</v>
      </c>
      <c r="AU96" s="135">
        <f>'VRN - Vedlejší rozpočtové...'!P122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14</v>
      </c>
      <c r="BV96" s="132" t="s">
        <v>84</v>
      </c>
      <c r="BW96" s="132" t="s">
        <v>94</v>
      </c>
      <c r="BX96" s="132" t="s">
        <v>5</v>
      </c>
      <c r="CL96" s="132" t="s">
        <v>1</v>
      </c>
      <c r="CM96" s="132" t="s">
        <v>91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pwyp90339PWtmcEiAXDF7zDPeRiUtup9/IsjB/RI5UovCb4mwCJLwH9/FHWM9B4Kn0BmsEwaToQxTekTaPQFEg==" hashValue="iXCwZzkBsUnGPsPQUVOt0SYDLJSV4yrkwTjbZUx3t7GOF29DK/njuPPWQ3ZPrLDD0aCQsvLFWf5BwLp3F0HQo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0 - Zpevněné plochy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37" t="s">
        <v>95</v>
      </c>
      <c r="BA2" s="137" t="s">
        <v>96</v>
      </c>
      <c r="BB2" s="137" t="s">
        <v>97</v>
      </c>
      <c r="BC2" s="137" t="s">
        <v>98</v>
      </c>
      <c r="BD2" s="137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91</v>
      </c>
      <c r="AZ3" s="137" t="s">
        <v>99</v>
      </c>
      <c r="BA3" s="137" t="s">
        <v>100</v>
      </c>
      <c r="BB3" s="137" t="s">
        <v>97</v>
      </c>
      <c r="BC3" s="137" t="s">
        <v>101</v>
      </c>
      <c r="BD3" s="137" t="s">
        <v>91</v>
      </c>
    </row>
    <row r="4" s="1" customFormat="1" ht="24.96" customHeight="1">
      <c r="B4" s="21"/>
      <c r="D4" s="140" t="s">
        <v>102</v>
      </c>
      <c r="L4" s="21"/>
      <c r="M4" s="141" t="s">
        <v>10</v>
      </c>
      <c r="AT4" s="18" t="s">
        <v>4</v>
      </c>
      <c r="AZ4" s="137" t="s">
        <v>103</v>
      </c>
      <c r="BA4" s="137" t="s">
        <v>104</v>
      </c>
      <c r="BB4" s="137" t="s">
        <v>97</v>
      </c>
      <c r="BC4" s="137" t="s">
        <v>105</v>
      </c>
      <c r="BD4" s="137" t="s">
        <v>91</v>
      </c>
    </row>
    <row r="5" s="1" customFormat="1" ht="6.96" customHeight="1">
      <c r="B5" s="21"/>
      <c r="L5" s="21"/>
      <c r="AZ5" s="137" t="s">
        <v>106</v>
      </c>
      <c r="BA5" s="137" t="s">
        <v>107</v>
      </c>
      <c r="BB5" s="137" t="s">
        <v>97</v>
      </c>
      <c r="BC5" s="137" t="s">
        <v>108</v>
      </c>
      <c r="BD5" s="137" t="s">
        <v>91</v>
      </c>
    </row>
    <row r="6" s="1" customFormat="1" ht="12" customHeight="1">
      <c r="B6" s="21"/>
      <c r="D6" s="142" t="s">
        <v>16</v>
      </c>
      <c r="L6" s="21"/>
      <c r="AZ6" s="137" t="s">
        <v>109</v>
      </c>
      <c r="BA6" s="137" t="s">
        <v>110</v>
      </c>
      <c r="BB6" s="137" t="s">
        <v>97</v>
      </c>
      <c r="BC6" s="137" t="s">
        <v>111</v>
      </c>
      <c r="BD6" s="137" t="s">
        <v>91</v>
      </c>
    </row>
    <row r="7" s="1" customFormat="1" ht="16.5" customHeight="1">
      <c r="B7" s="21"/>
      <c r="E7" s="143" t="str">
        <f>'Rekapitulace stavby'!K6</f>
        <v>Rekonstrukce zpevněné plochy před č.p. 29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39</v>
      </c>
      <c r="F24" s="39"/>
      <c r="G24" s="39"/>
      <c r="H24" s="39"/>
      <c r="I24" s="142" t="s">
        <v>28</v>
      </c>
      <c r="J24" s="145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ROUND((SUM(BE124:BE364)),  2)</f>
        <v>0</v>
      </c>
      <c r="G33" s="39"/>
      <c r="H33" s="39"/>
      <c r="I33" s="157">
        <v>0.20999999999999999</v>
      </c>
      <c r="J33" s="156">
        <f>ROUND(((SUM(BE124:BE364))*I33),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ROUND((SUM(BF124:BF364)),  2)</f>
        <v>0</v>
      </c>
      <c r="G34" s="39"/>
      <c r="H34" s="39"/>
      <c r="I34" s="157">
        <v>0.14999999999999999</v>
      </c>
      <c r="J34" s="156">
        <f>ROUND(((SUM(BF124:BF364))*I34),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ROUND((SUM(BG124:BG364)),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ROUND((SUM(BH124:BH364)),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ROUND((SUM(BI124:BI364)),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zpevněné plochy před č.p. 29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100 -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obec Bečov</v>
      </c>
      <c r="G89" s="41"/>
      <c r="H89" s="41"/>
      <c r="I89" s="33" t="s">
        <v>22</v>
      </c>
      <c r="J89" s="80" t="str">
        <f>IF(J12="","",J12)</f>
        <v>24. 9. 2023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Bečov</v>
      </c>
      <c r="G91" s="41"/>
      <c r="H91" s="41"/>
      <c r="I91" s="33" t="s">
        <v>32</v>
      </c>
      <c r="J91" s="37" t="str">
        <f>E21</f>
        <v>Ing. Adam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TMI Building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119</v>
      </c>
      <c r="E97" s="184"/>
      <c r="F97" s="184"/>
      <c r="G97" s="184"/>
      <c r="H97" s="184"/>
      <c r="I97" s="184"/>
      <c r="J97" s="185">
        <f>J125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120</v>
      </c>
      <c r="E98" s="190"/>
      <c r="F98" s="190"/>
      <c r="G98" s="190"/>
      <c r="H98" s="190"/>
      <c r="I98" s="190"/>
      <c r="J98" s="191">
        <f>J126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J199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122</v>
      </c>
      <c r="E100" s="190"/>
      <c r="F100" s="190"/>
      <c r="G100" s="190"/>
      <c r="H100" s="190"/>
      <c r="I100" s="190"/>
      <c r="J100" s="191">
        <f>J207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123</v>
      </c>
      <c r="E101" s="190"/>
      <c r="F101" s="190"/>
      <c r="G101" s="190"/>
      <c r="H101" s="190"/>
      <c r="I101" s="190"/>
      <c r="J101" s="191">
        <f>J265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124</v>
      </c>
      <c r="E102" s="190"/>
      <c r="F102" s="190"/>
      <c r="G102" s="190"/>
      <c r="H102" s="190"/>
      <c r="I102" s="190"/>
      <c r="J102" s="191">
        <f>J286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J317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126</v>
      </c>
      <c r="E104" s="190"/>
      <c r="F104" s="190"/>
      <c r="G104" s="190"/>
      <c r="H104" s="190"/>
      <c r="I104" s="190"/>
      <c r="J104" s="191">
        <f>J362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6" t="str">
        <f>E7</f>
        <v>Rekonstrukce zpevněné plochy před č.p. 29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100 - Zpevněné plochy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obec Bečov</v>
      </c>
      <c r="G118" s="41"/>
      <c r="H118" s="41"/>
      <c r="I118" s="33" t="s">
        <v>22</v>
      </c>
      <c r="J118" s="80" t="str">
        <f>IF(J12="","",J12)</f>
        <v>24. 9. 2023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Obec Bečov</v>
      </c>
      <c r="G120" s="41"/>
      <c r="H120" s="41"/>
      <c r="I120" s="33" t="s">
        <v>32</v>
      </c>
      <c r="J120" s="37" t="str">
        <f>E21</f>
        <v>Ing. Adam Beneš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>TMI Building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3"/>
      <c r="B123" s="194"/>
      <c r="C123" s="195" t="s">
        <v>128</v>
      </c>
      <c r="D123" s="196" t="s">
        <v>67</v>
      </c>
      <c r="E123" s="196" t="s">
        <v>63</v>
      </c>
      <c r="F123" s="196" t="s">
        <v>64</v>
      </c>
      <c r="G123" s="196" t="s">
        <v>129</v>
      </c>
      <c r="H123" s="196" t="s">
        <v>130</v>
      </c>
      <c r="I123" s="196" t="s">
        <v>131</v>
      </c>
      <c r="J123" s="196" t="s">
        <v>116</v>
      </c>
      <c r="K123" s="197" t="s">
        <v>132</v>
      </c>
      <c r="L123" s="198"/>
      <c r="M123" s="101" t="s">
        <v>1</v>
      </c>
      <c r="N123" s="102" t="s">
        <v>46</v>
      </c>
      <c r="O123" s="102" t="s">
        <v>133</v>
      </c>
      <c r="P123" s="102" t="s">
        <v>134</v>
      </c>
      <c r="Q123" s="102" t="s">
        <v>135</v>
      </c>
      <c r="R123" s="102" t="s">
        <v>136</v>
      </c>
      <c r="S123" s="102" t="s">
        <v>137</v>
      </c>
      <c r="T123" s="103" t="s">
        <v>138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9"/>
      <c r="B124" s="40"/>
      <c r="C124" s="108" t="s">
        <v>139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</f>
        <v>0</v>
      </c>
      <c r="Q124" s="105"/>
      <c r="R124" s="201">
        <f>R125</f>
        <v>112.70600756000002</v>
      </c>
      <c r="S124" s="105"/>
      <c r="T124" s="202">
        <f>T125</f>
        <v>99.351000000000013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81</v>
      </c>
      <c r="AU124" s="18" t="s">
        <v>118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81</v>
      </c>
      <c r="E125" s="207" t="s">
        <v>140</v>
      </c>
      <c r="F125" s="207" t="s">
        <v>141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P126+P199+P207+P265+P286+P317+P362</f>
        <v>0</v>
      </c>
      <c r="Q125" s="212"/>
      <c r="R125" s="213">
        <f>R126+R199+R207+R265+R286+R317+R362</f>
        <v>112.70600756000002</v>
      </c>
      <c r="S125" s="212"/>
      <c r="T125" s="214">
        <f>T126+T199+T207+T265+T286+T317+T362</f>
        <v>99.351000000000013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14</v>
      </c>
      <c r="AT125" s="216" t="s">
        <v>81</v>
      </c>
      <c r="AU125" s="216" t="s">
        <v>82</v>
      </c>
      <c r="AY125" s="215" t="s">
        <v>142</v>
      </c>
      <c r="BK125" s="217">
        <f>BK126+BK199+BK207+BK265+BK286+BK317+BK362</f>
        <v>0</v>
      </c>
    </row>
    <row r="126" s="12" customFormat="1" ht="22.8" customHeight="1">
      <c r="A126" s="12"/>
      <c r="B126" s="204"/>
      <c r="C126" s="205"/>
      <c r="D126" s="206" t="s">
        <v>81</v>
      </c>
      <c r="E126" s="218" t="s">
        <v>14</v>
      </c>
      <c r="F126" s="218" t="s">
        <v>143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SUM(P127:P198)</f>
        <v>0</v>
      </c>
      <c r="Q126" s="212"/>
      <c r="R126" s="213">
        <f>SUM(R127:R198)</f>
        <v>9.9907400000000006</v>
      </c>
      <c r="S126" s="212"/>
      <c r="T126" s="214">
        <f>SUM(T127:T198)</f>
        <v>95.811000000000007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14</v>
      </c>
      <c r="AT126" s="216" t="s">
        <v>81</v>
      </c>
      <c r="AU126" s="216" t="s">
        <v>14</v>
      </c>
      <c r="AY126" s="215" t="s">
        <v>142</v>
      </c>
      <c r="BK126" s="217">
        <f>SUM(BK127:BK198)</f>
        <v>0</v>
      </c>
    </row>
    <row r="127" s="2" customFormat="1" ht="66.75" customHeight="1">
      <c r="A127" s="39"/>
      <c r="B127" s="40"/>
      <c r="C127" s="220" t="s">
        <v>14</v>
      </c>
      <c r="D127" s="220" t="s">
        <v>144</v>
      </c>
      <c r="E127" s="221" t="s">
        <v>145</v>
      </c>
      <c r="F127" s="222" t="s">
        <v>146</v>
      </c>
      <c r="G127" s="223" t="s">
        <v>147</v>
      </c>
      <c r="H127" s="224">
        <v>4</v>
      </c>
      <c r="I127" s="225"/>
      <c r="J127" s="226">
        <f>ROUND(I127*H127,2)</f>
        <v>0</v>
      </c>
      <c r="K127" s="222" t="s">
        <v>148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0.26000000000000001</v>
      </c>
      <c r="T127" s="230">
        <f>S127*H127</f>
        <v>1.04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149</v>
      </c>
      <c r="AT127" s="231" t="s">
        <v>144</v>
      </c>
      <c r="AU127" s="231" t="s">
        <v>91</v>
      </c>
      <c r="AY127" s="18" t="s">
        <v>142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14</v>
      </c>
      <c r="BK127" s="232">
        <f>ROUND(I127*H127,2)</f>
        <v>0</v>
      </c>
      <c r="BL127" s="18" t="s">
        <v>149</v>
      </c>
      <c r="BM127" s="231" t="s">
        <v>150</v>
      </c>
    </row>
    <row r="128" s="2" customFormat="1">
      <c r="A128" s="39"/>
      <c r="B128" s="40"/>
      <c r="C128" s="41"/>
      <c r="D128" s="233" t="s">
        <v>151</v>
      </c>
      <c r="E128" s="41"/>
      <c r="F128" s="234" t="s">
        <v>152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151</v>
      </c>
      <c r="AU128" s="18" t="s">
        <v>91</v>
      </c>
    </row>
    <row r="129" s="13" customFormat="1">
      <c r="A129" s="13"/>
      <c r="B129" s="238"/>
      <c r="C129" s="239"/>
      <c r="D129" s="240" t="s">
        <v>153</v>
      </c>
      <c r="E129" s="241" t="s">
        <v>1</v>
      </c>
      <c r="F129" s="242" t="s">
        <v>154</v>
      </c>
      <c r="G129" s="239"/>
      <c r="H129" s="241" t="s">
        <v>1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153</v>
      </c>
      <c r="AU129" s="248" t="s">
        <v>91</v>
      </c>
      <c r="AV129" s="13" t="s">
        <v>14</v>
      </c>
      <c r="AW129" s="13" t="s">
        <v>36</v>
      </c>
      <c r="AX129" s="13" t="s">
        <v>82</v>
      </c>
      <c r="AY129" s="248" t="s">
        <v>142</v>
      </c>
    </row>
    <row r="130" s="14" customFormat="1">
      <c r="A130" s="14"/>
      <c r="B130" s="249"/>
      <c r="C130" s="250"/>
      <c r="D130" s="240" t="s">
        <v>153</v>
      </c>
      <c r="E130" s="251" t="s">
        <v>1</v>
      </c>
      <c r="F130" s="252" t="s">
        <v>155</v>
      </c>
      <c r="G130" s="250"/>
      <c r="H130" s="253">
        <v>4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153</v>
      </c>
      <c r="AU130" s="259" t="s">
        <v>91</v>
      </c>
      <c r="AV130" s="14" t="s">
        <v>91</v>
      </c>
      <c r="AW130" s="14" t="s">
        <v>36</v>
      </c>
      <c r="AX130" s="14" t="s">
        <v>82</v>
      </c>
      <c r="AY130" s="259" t="s">
        <v>142</v>
      </c>
    </row>
    <row r="131" s="15" customFormat="1">
      <c r="A131" s="15"/>
      <c r="B131" s="260"/>
      <c r="C131" s="261"/>
      <c r="D131" s="240" t="s">
        <v>153</v>
      </c>
      <c r="E131" s="262" t="s">
        <v>1</v>
      </c>
      <c r="F131" s="263" t="s">
        <v>156</v>
      </c>
      <c r="G131" s="261"/>
      <c r="H131" s="264">
        <v>4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0" t="s">
        <v>153</v>
      </c>
      <c r="AU131" s="270" t="s">
        <v>91</v>
      </c>
      <c r="AV131" s="15" t="s">
        <v>149</v>
      </c>
      <c r="AW131" s="15" t="s">
        <v>36</v>
      </c>
      <c r="AX131" s="15" t="s">
        <v>14</v>
      </c>
      <c r="AY131" s="270" t="s">
        <v>142</v>
      </c>
    </row>
    <row r="132" s="2" customFormat="1" ht="55.5" customHeight="1">
      <c r="A132" s="39"/>
      <c r="B132" s="40"/>
      <c r="C132" s="220" t="s">
        <v>91</v>
      </c>
      <c r="D132" s="220" t="s">
        <v>144</v>
      </c>
      <c r="E132" s="221" t="s">
        <v>157</v>
      </c>
      <c r="F132" s="222" t="s">
        <v>158</v>
      </c>
      <c r="G132" s="223" t="s">
        <v>147</v>
      </c>
      <c r="H132" s="224">
        <v>120</v>
      </c>
      <c r="I132" s="225"/>
      <c r="J132" s="226">
        <f>ROUND(I132*H132,2)</f>
        <v>0</v>
      </c>
      <c r="K132" s="222" t="s">
        <v>148</v>
      </c>
      <c r="L132" s="45"/>
      <c r="M132" s="227" t="s">
        <v>1</v>
      </c>
      <c r="N132" s="228" t="s">
        <v>47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0.33000000000000002</v>
      </c>
      <c r="T132" s="230">
        <f>S132*H132</f>
        <v>39.600000000000001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149</v>
      </c>
      <c r="AT132" s="231" t="s">
        <v>144</v>
      </c>
      <c r="AU132" s="231" t="s">
        <v>91</v>
      </c>
      <c r="AY132" s="18" t="s">
        <v>142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14</v>
      </c>
      <c r="BK132" s="232">
        <f>ROUND(I132*H132,2)</f>
        <v>0</v>
      </c>
      <c r="BL132" s="18" t="s">
        <v>149</v>
      </c>
      <c r="BM132" s="231" t="s">
        <v>159</v>
      </c>
    </row>
    <row r="133" s="2" customFormat="1">
      <c r="A133" s="39"/>
      <c r="B133" s="40"/>
      <c r="C133" s="41"/>
      <c r="D133" s="233" t="s">
        <v>151</v>
      </c>
      <c r="E133" s="41"/>
      <c r="F133" s="234" t="s">
        <v>160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151</v>
      </c>
      <c r="AU133" s="18" t="s">
        <v>91</v>
      </c>
    </row>
    <row r="134" s="13" customFormat="1">
      <c r="A134" s="13"/>
      <c r="B134" s="238"/>
      <c r="C134" s="239"/>
      <c r="D134" s="240" t="s">
        <v>153</v>
      </c>
      <c r="E134" s="241" t="s">
        <v>1</v>
      </c>
      <c r="F134" s="242" t="s">
        <v>154</v>
      </c>
      <c r="G134" s="239"/>
      <c r="H134" s="241" t="s">
        <v>1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153</v>
      </c>
      <c r="AU134" s="248" t="s">
        <v>91</v>
      </c>
      <c r="AV134" s="13" t="s">
        <v>14</v>
      </c>
      <c r="AW134" s="13" t="s">
        <v>36</v>
      </c>
      <c r="AX134" s="13" t="s">
        <v>82</v>
      </c>
      <c r="AY134" s="248" t="s">
        <v>142</v>
      </c>
    </row>
    <row r="135" s="14" customFormat="1">
      <c r="A135" s="14"/>
      <c r="B135" s="249"/>
      <c r="C135" s="250"/>
      <c r="D135" s="240" t="s">
        <v>153</v>
      </c>
      <c r="E135" s="251" t="s">
        <v>1</v>
      </c>
      <c r="F135" s="252" t="s">
        <v>161</v>
      </c>
      <c r="G135" s="250"/>
      <c r="H135" s="253">
        <v>120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153</v>
      </c>
      <c r="AU135" s="259" t="s">
        <v>91</v>
      </c>
      <c r="AV135" s="14" t="s">
        <v>91</v>
      </c>
      <c r="AW135" s="14" t="s">
        <v>36</v>
      </c>
      <c r="AX135" s="14" t="s">
        <v>82</v>
      </c>
      <c r="AY135" s="259" t="s">
        <v>142</v>
      </c>
    </row>
    <row r="136" s="15" customFormat="1">
      <c r="A136" s="15"/>
      <c r="B136" s="260"/>
      <c r="C136" s="261"/>
      <c r="D136" s="240" t="s">
        <v>153</v>
      </c>
      <c r="E136" s="262" t="s">
        <v>1</v>
      </c>
      <c r="F136" s="263" t="s">
        <v>156</v>
      </c>
      <c r="G136" s="261"/>
      <c r="H136" s="264">
        <v>120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0" t="s">
        <v>153</v>
      </c>
      <c r="AU136" s="270" t="s">
        <v>91</v>
      </c>
      <c r="AV136" s="15" t="s">
        <v>149</v>
      </c>
      <c r="AW136" s="15" t="s">
        <v>36</v>
      </c>
      <c r="AX136" s="15" t="s">
        <v>14</v>
      </c>
      <c r="AY136" s="270" t="s">
        <v>142</v>
      </c>
    </row>
    <row r="137" s="2" customFormat="1" ht="49.05" customHeight="1">
      <c r="A137" s="39"/>
      <c r="B137" s="40"/>
      <c r="C137" s="220" t="s">
        <v>162</v>
      </c>
      <c r="D137" s="220" t="s">
        <v>144</v>
      </c>
      <c r="E137" s="221" t="s">
        <v>163</v>
      </c>
      <c r="F137" s="222" t="s">
        <v>164</v>
      </c>
      <c r="G137" s="223" t="s">
        <v>147</v>
      </c>
      <c r="H137" s="224">
        <v>11</v>
      </c>
      <c r="I137" s="225"/>
      <c r="J137" s="226">
        <f>ROUND(I137*H137,2)</f>
        <v>0</v>
      </c>
      <c r="K137" s="222" t="s">
        <v>148</v>
      </c>
      <c r="L137" s="45"/>
      <c r="M137" s="227" t="s">
        <v>1</v>
      </c>
      <c r="N137" s="228" t="s">
        <v>47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0.316</v>
      </c>
      <c r="T137" s="230">
        <f>S137*H137</f>
        <v>3.476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149</v>
      </c>
      <c r="AT137" s="231" t="s">
        <v>144</v>
      </c>
      <c r="AU137" s="231" t="s">
        <v>91</v>
      </c>
      <c r="AY137" s="18" t="s">
        <v>142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14</v>
      </c>
      <c r="BK137" s="232">
        <f>ROUND(I137*H137,2)</f>
        <v>0</v>
      </c>
      <c r="BL137" s="18" t="s">
        <v>149</v>
      </c>
      <c r="BM137" s="231" t="s">
        <v>165</v>
      </c>
    </row>
    <row r="138" s="2" customFormat="1">
      <c r="A138" s="39"/>
      <c r="B138" s="40"/>
      <c r="C138" s="41"/>
      <c r="D138" s="233" t="s">
        <v>151</v>
      </c>
      <c r="E138" s="41"/>
      <c r="F138" s="234" t="s">
        <v>166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151</v>
      </c>
      <c r="AU138" s="18" t="s">
        <v>91</v>
      </c>
    </row>
    <row r="139" s="13" customFormat="1">
      <c r="A139" s="13"/>
      <c r="B139" s="238"/>
      <c r="C139" s="239"/>
      <c r="D139" s="240" t="s">
        <v>153</v>
      </c>
      <c r="E139" s="241" t="s">
        <v>1</v>
      </c>
      <c r="F139" s="242" t="s">
        <v>154</v>
      </c>
      <c r="G139" s="239"/>
      <c r="H139" s="241" t="s">
        <v>1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153</v>
      </c>
      <c r="AU139" s="248" t="s">
        <v>91</v>
      </c>
      <c r="AV139" s="13" t="s">
        <v>14</v>
      </c>
      <c r="AW139" s="13" t="s">
        <v>36</v>
      </c>
      <c r="AX139" s="13" t="s">
        <v>82</v>
      </c>
      <c r="AY139" s="248" t="s">
        <v>142</v>
      </c>
    </row>
    <row r="140" s="14" customFormat="1">
      <c r="A140" s="14"/>
      <c r="B140" s="249"/>
      <c r="C140" s="250"/>
      <c r="D140" s="240" t="s">
        <v>153</v>
      </c>
      <c r="E140" s="251" t="s">
        <v>1</v>
      </c>
      <c r="F140" s="252" t="s">
        <v>167</v>
      </c>
      <c r="G140" s="250"/>
      <c r="H140" s="253">
        <v>11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153</v>
      </c>
      <c r="AU140" s="259" t="s">
        <v>91</v>
      </c>
      <c r="AV140" s="14" t="s">
        <v>91</v>
      </c>
      <c r="AW140" s="14" t="s">
        <v>36</v>
      </c>
      <c r="AX140" s="14" t="s">
        <v>82</v>
      </c>
      <c r="AY140" s="259" t="s">
        <v>142</v>
      </c>
    </row>
    <row r="141" s="15" customFormat="1">
      <c r="A141" s="15"/>
      <c r="B141" s="260"/>
      <c r="C141" s="261"/>
      <c r="D141" s="240" t="s">
        <v>153</v>
      </c>
      <c r="E141" s="262" t="s">
        <v>1</v>
      </c>
      <c r="F141" s="263" t="s">
        <v>156</v>
      </c>
      <c r="G141" s="261"/>
      <c r="H141" s="264">
        <v>11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153</v>
      </c>
      <c r="AU141" s="270" t="s">
        <v>91</v>
      </c>
      <c r="AV141" s="15" t="s">
        <v>149</v>
      </c>
      <c r="AW141" s="15" t="s">
        <v>36</v>
      </c>
      <c r="AX141" s="15" t="s">
        <v>14</v>
      </c>
      <c r="AY141" s="270" t="s">
        <v>142</v>
      </c>
    </row>
    <row r="142" s="2" customFormat="1" ht="66.75" customHeight="1">
      <c r="A142" s="39"/>
      <c r="B142" s="40"/>
      <c r="C142" s="220" t="s">
        <v>149</v>
      </c>
      <c r="D142" s="220" t="s">
        <v>144</v>
      </c>
      <c r="E142" s="221" t="s">
        <v>168</v>
      </c>
      <c r="F142" s="222" t="s">
        <v>169</v>
      </c>
      <c r="G142" s="223" t="s">
        <v>147</v>
      </c>
      <c r="H142" s="224">
        <v>120</v>
      </c>
      <c r="I142" s="225"/>
      <c r="J142" s="226">
        <f>ROUND(I142*H142,2)</f>
        <v>0</v>
      </c>
      <c r="K142" s="222" t="s">
        <v>148</v>
      </c>
      <c r="L142" s="45"/>
      <c r="M142" s="227" t="s">
        <v>1</v>
      </c>
      <c r="N142" s="228" t="s">
        <v>47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0.33000000000000002</v>
      </c>
      <c r="T142" s="230">
        <f>S142*H142</f>
        <v>39.600000000000001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149</v>
      </c>
      <c r="AT142" s="231" t="s">
        <v>144</v>
      </c>
      <c r="AU142" s="231" t="s">
        <v>91</v>
      </c>
      <c r="AY142" s="18" t="s">
        <v>142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14</v>
      </c>
      <c r="BK142" s="232">
        <f>ROUND(I142*H142,2)</f>
        <v>0</v>
      </c>
      <c r="BL142" s="18" t="s">
        <v>149</v>
      </c>
      <c r="BM142" s="231" t="s">
        <v>170</v>
      </c>
    </row>
    <row r="143" s="2" customFormat="1">
      <c r="A143" s="39"/>
      <c r="B143" s="40"/>
      <c r="C143" s="41"/>
      <c r="D143" s="233" t="s">
        <v>151</v>
      </c>
      <c r="E143" s="41"/>
      <c r="F143" s="234" t="s">
        <v>171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151</v>
      </c>
      <c r="AU143" s="18" t="s">
        <v>91</v>
      </c>
    </row>
    <row r="144" s="13" customFormat="1">
      <c r="A144" s="13"/>
      <c r="B144" s="238"/>
      <c r="C144" s="239"/>
      <c r="D144" s="240" t="s">
        <v>153</v>
      </c>
      <c r="E144" s="241" t="s">
        <v>1</v>
      </c>
      <c r="F144" s="242" t="s">
        <v>154</v>
      </c>
      <c r="G144" s="239"/>
      <c r="H144" s="241" t="s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153</v>
      </c>
      <c r="AU144" s="248" t="s">
        <v>91</v>
      </c>
      <c r="AV144" s="13" t="s">
        <v>14</v>
      </c>
      <c r="AW144" s="13" t="s">
        <v>36</v>
      </c>
      <c r="AX144" s="13" t="s">
        <v>82</v>
      </c>
      <c r="AY144" s="248" t="s">
        <v>142</v>
      </c>
    </row>
    <row r="145" s="14" customFormat="1">
      <c r="A145" s="14"/>
      <c r="B145" s="249"/>
      <c r="C145" s="250"/>
      <c r="D145" s="240" t="s">
        <v>153</v>
      </c>
      <c r="E145" s="251" t="s">
        <v>1</v>
      </c>
      <c r="F145" s="252" t="s">
        <v>161</v>
      </c>
      <c r="G145" s="250"/>
      <c r="H145" s="253">
        <v>120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153</v>
      </c>
      <c r="AU145" s="259" t="s">
        <v>91</v>
      </c>
      <c r="AV145" s="14" t="s">
        <v>91</v>
      </c>
      <c r="AW145" s="14" t="s">
        <v>36</v>
      </c>
      <c r="AX145" s="14" t="s">
        <v>82</v>
      </c>
      <c r="AY145" s="259" t="s">
        <v>142</v>
      </c>
    </row>
    <row r="146" s="15" customFormat="1">
      <c r="A146" s="15"/>
      <c r="B146" s="260"/>
      <c r="C146" s="261"/>
      <c r="D146" s="240" t="s">
        <v>153</v>
      </c>
      <c r="E146" s="262" t="s">
        <v>1</v>
      </c>
      <c r="F146" s="263" t="s">
        <v>156</v>
      </c>
      <c r="G146" s="261"/>
      <c r="H146" s="264">
        <v>120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0" t="s">
        <v>153</v>
      </c>
      <c r="AU146" s="270" t="s">
        <v>91</v>
      </c>
      <c r="AV146" s="15" t="s">
        <v>149</v>
      </c>
      <c r="AW146" s="15" t="s">
        <v>36</v>
      </c>
      <c r="AX146" s="15" t="s">
        <v>14</v>
      </c>
      <c r="AY146" s="270" t="s">
        <v>142</v>
      </c>
    </row>
    <row r="147" s="2" customFormat="1" ht="49.05" customHeight="1">
      <c r="A147" s="39"/>
      <c r="B147" s="40"/>
      <c r="C147" s="220" t="s">
        <v>172</v>
      </c>
      <c r="D147" s="220" t="s">
        <v>144</v>
      </c>
      <c r="E147" s="221" t="s">
        <v>173</v>
      </c>
      <c r="F147" s="222" t="s">
        <v>174</v>
      </c>
      <c r="G147" s="223" t="s">
        <v>175</v>
      </c>
      <c r="H147" s="224">
        <v>59</v>
      </c>
      <c r="I147" s="225"/>
      <c r="J147" s="226">
        <f>ROUND(I147*H147,2)</f>
        <v>0</v>
      </c>
      <c r="K147" s="222" t="s">
        <v>148</v>
      </c>
      <c r="L147" s="45"/>
      <c r="M147" s="227" t="s">
        <v>1</v>
      </c>
      <c r="N147" s="228" t="s">
        <v>47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0.20499999999999999</v>
      </c>
      <c r="T147" s="230">
        <f>S147*H147</f>
        <v>12.094999999999999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149</v>
      </c>
      <c r="AT147" s="231" t="s">
        <v>144</v>
      </c>
      <c r="AU147" s="231" t="s">
        <v>91</v>
      </c>
      <c r="AY147" s="18" t="s">
        <v>142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14</v>
      </c>
      <c r="BK147" s="232">
        <f>ROUND(I147*H147,2)</f>
        <v>0</v>
      </c>
      <c r="BL147" s="18" t="s">
        <v>149</v>
      </c>
      <c r="BM147" s="231" t="s">
        <v>176</v>
      </c>
    </row>
    <row r="148" s="2" customFormat="1">
      <c r="A148" s="39"/>
      <c r="B148" s="40"/>
      <c r="C148" s="41"/>
      <c r="D148" s="233" t="s">
        <v>151</v>
      </c>
      <c r="E148" s="41"/>
      <c r="F148" s="234" t="s">
        <v>177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151</v>
      </c>
      <c r="AU148" s="18" t="s">
        <v>91</v>
      </c>
    </row>
    <row r="149" s="13" customFormat="1">
      <c r="A149" s="13"/>
      <c r="B149" s="238"/>
      <c r="C149" s="239"/>
      <c r="D149" s="240" t="s">
        <v>153</v>
      </c>
      <c r="E149" s="241" t="s">
        <v>1</v>
      </c>
      <c r="F149" s="242" t="s">
        <v>154</v>
      </c>
      <c r="G149" s="239"/>
      <c r="H149" s="241" t="s">
        <v>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153</v>
      </c>
      <c r="AU149" s="248" t="s">
        <v>91</v>
      </c>
      <c r="AV149" s="13" t="s">
        <v>14</v>
      </c>
      <c r="AW149" s="13" t="s">
        <v>36</v>
      </c>
      <c r="AX149" s="13" t="s">
        <v>82</v>
      </c>
      <c r="AY149" s="248" t="s">
        <v>142</v>
      </c>
    </row>
    <row r="150" s="14" customFormat="1">
      <c r="A150" s="14"/>
      <c r="B150" s="249"/>
      <c r="C150" s="250"/>
      <c r="D150" s="240" t="s">
        <v>153</v>
      </c>
      <c r="E150" s="251" t="s">
        <v>1</v>
      </c>
      <c r="F150" s="252" t="s">
        <v>178</v>
      </c>
      <c r="G150" s="250"/>
      <c r="H150" s="253">
        <v>59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153</v>
      </c>
      <c r="AU150" s="259" t="s">
        <v>91</v>
      </c>
      <c r="AV150" s="14" t="s">
        <v>91</v>
      </c>
      <c r="AW150" s="14" t="s">
        <v>36</v>
      </c>
      <c r="AX150" s="14" t="s">
        <v>82</v>
      </c>
      <c r="AY150" s="259" t="s">
        <v>142</v>
      </c>
    </row>
    <row r="151" s="15" customFormat="1">
      <c r="A151" s="15"/>
      <c r="B151" s="260"/>
      <c r="C151" s="261"/>
      <c r="D151" s="240" t="s">
        <v>153</v>
      </c>
      <c r="E151" s="262" t="s">
        <v>1</v>
      </c>
      <c r="F151" s="263" t="s">
        <v>156</v>
      </c>
      <c r="G151" s="261"/>
      <c r="H151" s="264">
        <v>59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0" t="s">
        <v>153</v>
      </c>
      <c r="AU151" s="270" t="s">
        <v>91</v>
      </c>
      <c r="AV151" s="15" t="s">
        <v>149</v>
      </c>
      <c r="AW151" s="15" t="s">
        <v>36</v>
      </c>
      <c r="AX151" s="15" t="s">
        <v>14</v>
      </c>
      <c r="AY151" s="270" t="s">
        <v>142</v>
      </c>
    </row>
    <row r="152" s="2" customFormat="1" ht="33" customHeight="1">
      <c r="A152" s="39"/>
      <c r="B152" s="40"/>
      <c r="C152" s="220" t="s">
        <v>179</v>
      </c>
      <c r="D152" s="220" t="s">
        <v>144</v>
      </c>
      <c r="E152" s="221" t="s">
        <v>180</v>
      </c>
      <c r="F152" s="222" t="s">
        <v>181</v>
      </c>
      <c r="G152" s="223" t="s">
        <v>182</v>
      </c>
      <c r="H152" s="224">
        <v>82</v>
      </c>
      <c r="I152" s="225"/>
      <c r="J152" s="226">
        <f>ROUND(I152*H152,2)</f>
        <v>0</v>
      </c>
      <c r="K152" s="222" t="s">
        <v>148</v>
      </c>
      <c r="L152" s="45"/>
      <c r="M152" s="227" t="s">
        <v>1</v>
      </c>
      <c r="N152" s="228" t="s">
        <v>47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149</v>
      </c>
      <c r="AT152" s="231" t="s">
        <v>144</v>
      </c>
      <c r="AU152" s="231" t="s">
        <v>91</v>
      </c>
      <c r="AY152" s="18" t="s">
        <v>142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14</v>
      </c>
      <c r="BK152" s="232">
        <f>ROUND(I152*H152,2)</f>
        <v>0</v>
      </c>
      <c r="BL152" s="18" t="s">
        <v>149</v>
      </c>
      <c r="BM152" s="231" t="s">
        <v>183</v>
      </c>
    </row>
    <row r="153" s="2" customFormat="1">
      <c r="A153" s="39"/>
      <c r="B153" s="40"/>
      <c r="C153" s="41"/>
      <c r="D153" s="233" t="s">
        <v>151</v>
      </c>
      <c r="E153" s="41"/>
      <c r="F153" s="234" t="s">
        <v>184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151</v>
      </c>
      <c r="AU153" s="18" t="s">
        <v>91</v>
      </c>
    </row>
    <row r="154" s="13" customFormat="1">
      <c r="A154" s="13"/>
      <c r="B154" s="238"/>
      <c r="C154" s="239"/>
      <c r="D154" s="240" t="s">
        <v>153</v>
      </c>
      <c r="E154" s="241" t="s">
        <v>1</v>
      </c>
      <c r="F154" s="242" t="s">
        <v>154</v>
      </c>
      <c r="G154" s="239"/>
      <c r="H154" s="241" t="s">
        <v>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153</v>
      </c>
      <c r="AU154" s="248" t="s">
        <v>91</v>
      </c>
      <c r="AV154" s="13" t="s">
        <v>14</v>
      </c>
      <c r="AW154" s="13" t="s">
        <v>36</v>
      </c>
      <c r="AX154" s="13" t="s">
        <v>82</v>
      </c>
      <c r="AY154" s="248" t="s">
        <v>142</v>
      </c>
    </row>
    <row r="155" s="14" customFormat="1">
      <c r="A155" s="14"/>
      <c r="B155" s="249"/>
      <c r="C155" s="250"/>
      <c r="D155" s="240" t="s">
        <v>153</v>
      </c>
      <c r="E155" s="251" t="s">
        <v>1</v>
      </c>
      <c r="F155" s="252" t="s">
        <v>185</v>
      </c>
      <c r="G155" s="250"/>
      <c r="H155" s="253">
        <v>82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153</v>
      </c>
      <c r="AU155" s="259" t="s">
        <v>91</v>
      </c>
      <c r="AV155" s="14" t="s">
        <v>91</v>
      </c>
      <c r="AW155" s="14" t="s">
        <v>36</v>
      </c>
      <c r="AX155" s="14" t="s">
        <v>82</v>
      </c>
      <c r="AY155" s="259" t="s">
        <v>142</v>
      </c>
    </row>
    <row r="156" s="15" customFormat="1">
      <c r="A156" s="15"/>
      <c r="B156" s="260"/>
      <c r="C156" s="261"/>
      <c r="D156" s="240" t="s">
        <v>153</v>
      </c>
      <c r="E156" s="262" t="s">
        <v>1</v>
      </c>
      <c r="F156" s="263" t="s">
        <v>156</v>
      </c>
      <c r="G156" s="261"/>
      <c r="H156" s="264">
        <v>82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0" t="s">
        <v>153</v>
      </c>
      <c r="AU156" s="270" t="s">
        <v>91</v>
      </c>
      <c r="AV156" s="15" t="s">
        <v>149</v>
      </c>
      <c r="AW156" s="15" t="s">
        <v>36</v>
      </c>
      <c r="AX156" s="15" t="s">
        <v>14</v>
      </c>
      <c r="AY156" s="270" t="s">
        <v>142</v>
      </c>
    </row>
    <row r="157" s="2" customFormat="1" ht="62.7" customHeight="1">
      <c r="A157" s="39"/>
      <c r="B157" s="40"/>
      <c r="C157" s="220" t="s">
        <v>186</v>
      </c>
      <c r="D157" s="220" t="s">
        <v>144</v>
      </c>
      <c r="E157" s="221" t="s">
        <v>187</v>
      </c>
      <c r="F157" s="222" t="s">
        <v>188</v>
      </c>
      <c r="G157" s="223" t="s">
        <v>182</v>
      </c>
      <c r="H157" s="224">
        <v>82</v>
      </c>
      <c r="I157" s="225"/>
      <c r="J157" s="226">
        <f>ROUND(I157*H157,2)</f>
        <v>0</v>
      </c>
      <c r="K157" s="222" t="s">
        <v>148</v>
      </c>
      <c r="L157" s="45"/>
      <c r="M157" s="227" t="s">
        <v>1</v>
      </c>
      <c r="N157" s="228" t="s">
        <v>47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149</v>
      </c>
      <c r="AT157" s="231" t="s">
        <v>144</v>
      </c>
      <c r="AU157" s="231" t="s">
        <v>91</v>
      </c>
      <c r="AY157" s="18" t="s">
        <v>142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14</v>
      </c>
      <c r="BK157" s="232">
        <f>ROUND(I157*H157,2)</f>
        <v>0</v>
      </c>
      <c r="BL157" s="18" t="s">
        <v>149</v>
      </c>
      <c r="BM157" s="231" t="s">
        <v>189</v>
      </c>
    </row>
    <row r="158" s="2" customFormat="1">
      <c r="A158" s="39"/>
      <c r="B158" s="40"/>
      <c r="C158" s="41"/>
      <c r="D158" s="233" t="s">
        <v>151</v>
      </c>
      <c r="E158" s="41"/>
      <c r="F158" s="234" t="s">
        <v>190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151</v>
      </c>
      <c r="AU158" s="18" t="s">
        <v>91</v>
      </c>
    </row>
    <row r="159" s="13" customFormat="1">
      <c r="A159" s="13"/>
      <c r="B159" s="238"/>
      <c r="C159" s="239"/>
      <c r="D159" s="240" t="s">
        <v>153</v>
      </c>
      <c r="E159" s="241" t="s">
        <v>1</v>
      </c>
      <c r="F159" s="242" t="s">
        <v>154</v>
      </c>
      <c r="G159" s="239"/>
      <c r="H159" s="241" t="s">
        <v>1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153</v>
      </c>
      <c r="AU159" s="248" t="s">
        <v>91</v>
      </c>
      <c r="AV159" s="13" t="s">
        <v>14</v>
      </c>
      <c r="AW159" s="13" t="s">
        <v>36</v>
      </c>
      <c r="AX159" s="13" t="s">
        <v>82</v>
      </c>
      <c r="AY159" s="248" t="s">
        <v>142</v>
      </c>
    </row>
    <row r="160" s="14" customFormat="1">
      <c r="A160" s="14"/>
      <c r="B160" s="249"/>
      <c r="C160" s="250"/>
      <c r="D160" s="240" t="s">
        <v>153</v>
      </c>
      <c r="E160" s="251" t="s">
        <v>1</v>
      </c>
      <c r="F160" s="252" t="s">
        <v>185</v>
      </c>
      <c r="G160" s="250"/>
      <c r="H160" s="253">
        <v>82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153</v>
      </c>
      <c r="AU160" s="259" t="s">
        <v>91</v>
      </c>
      <c r="AV160" s="14" t="s">
        <v>91</v>
      </c>
      <c r="AW160" s="14" t="s">
        <v>36</v>
      </c>
      <c r="AX160" s="14" t="s">
        <v>82</v>
      </c>
      <c r="AY160" s="259" t="s">
        <v>142</v>
      </c>
    </row>
    <row r="161" s="15" customFormat="1">
      <c r="A161" s="15"/>
      <c r="B161" s="260"/>
      <c r="C161" s="261"/>
      <c r="D161" s="240" t="s">
        <v>153</v>
      </c>
      <c r="E161" s="262" t="s">
        <v>1</v>
      </c>
      <c r="F161" s="263" t="s">
        <v>156</v>
      </c>
      <c r="G161" s="261"/>
      <c r="H161" s="264">
        <v>82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0" t="s">
        <v>153</v>
      </c>
      <c r="AU161" s="270" t="s">
        <v>91</v>
      </c>
      <c r="AV161" s="15" t="s">
        <v>149</v>
      </c>
      <c r="AW161" s="15" t="s">
        <v>36</v>
      </c>
      <c r="AX161" s="15" t="s">
        <v>14</v>
      </c>
      <c r="AY161" s="270" t="s">
        <v>142</v>
      </c>
    </row>
    <row r="162" s="2" customFormat="1" ht="44.25" customHeight="1">
      <c r="A162" s="39"/>
      <c r="B162" s="40"/>
      <c r="C162" s="220" t="s">
        <v>191</v>
      </c>
      <c r="D162" s="220" t="s">
        <v>144</v>
      </c>
      <c r="E162" s="221" t="s">
        <v>192</v>
      </c>
      <c r="F162" s="222" t="s">
        <v>193</v>
      </c>
      <c r="G162" s="223" t="s">
        <v>97</v>
      </c>
      <c r="H162" s="224">
        <v>147.59999999999999</v>
      </c>
      <c r="I162" s="225"/>
      <c r="J162" s="226">
        <f>ROUND(I162*H162,2)</f>
        <v>0</v>
      </c>
      <c r="K162" s="222" t="s">
        <v>148</v>
      </c>
      <c r="L162" s="45"/>
      <c r="M162" s="227" t="s">
        <v>1</v>
      </c>
      <c r="N162" s="228" t="s">
        <v>47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149</v>
      </c>
      <c r="AT162" s="231" t="s">
        <v>144</v>
      </c>
      <c r="AU162" s="231" t="s">
        <v>91</v>
      </c>
      <c r="AY162" s="18" t="s">
        <v>142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14</v>
      </c>
      <c r="BK162" s="232">
        <f>ROUND(I162*H162,2)</f>
        <v>0</v>
      </c>
      <c r="BL162" s="18" t="s">
        <v>149</v>
      </c>
      <c r="BM162" s="231" t="s">
        <v>194</v>
      </c>
    </row>
    <row r="163" s="2" customFormat="1">
      <c r="A163" s="39"/>
      <c r="B163" s="40"/>
      <c r="C163" s="41"/>
      <c r="D163" s="233" t="s">
        <v>151</v>
      </c>
      <c r="E163" s="41"/>
      <c r="F163" s="234" t="s">
        <v>195</v>
      </c>
      <c r="G163" s="41"/>
      <c r="H163" s="41"/>
      <c r="I163" s="235"/>
      <c r="J163" s="41"/>
      <c r="K163" s="41"/>
      <c r="L163" s="45"/>
      <c r="M163" s="236"/>
      <c r="N163" s="23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151</v>
      </c>
      <c r="AU163" s="18" t="s">
        <v>91</v>
      </c>
    </row>
    <row r="164" s="13" customFormat="1">
      <c r="A164" s="13"/>
      <c r="B164" s="238"/>
      <c r="C164" s="239"/>
      <c r="D164" s="240" t="s">
        <v>153</v>
      </c>
      <c r="E164" s="241" t="s">
        <v>1</v>
      </c>
      <c r="F164" s="242" t="s">
        <v>154</v>
      </c>
      <c r="G164" s="239"/>
      <c r="H164" s="241" t="s">
        <v>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153</v>
      </c>
      <c r="AU164" s="248" t="s">
        <v>91</v>
      </c>
      <c r="AV164" s="13" t="s">
        <v>14</v>
      </c>
      <c r="AW164" s="13" t="s">
        <v>36</v>
      </c>
      <c r="AX164" s="13" t="s">
        <v>82</v>
      </c>
      <c r="AY164" s="248" t="s">
        <v>142</v>
      </c>
    </row>
    <row r="165" s="14" customFormat="1">
      <c r="A165" s="14"/>
      <c r="B165" s="249"/>
      <c r="C165" s="250"/>
      <c r="D165" s="240" t="s">
        <v>153</v>
      </c>
      <c r="E165" s="251" t="s">
        <v>1</v>
      </c>
      <c r="F165" s="252" t="s">
        <v>196</v>
      </c>
      <c r="G165" s="250"/>
      <c r="H165" s="253">
        <v>147.59999999999999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153</v>
      </c>
      <c r="AU165" s="259" t="s">
        <v>91</v>
      </c>
      <c r="AV165" s="14" t="s">
        <v>91</v>
      </c>
      <c r="AW165" s="14" t="s">
        <v>36</v>
      </c>
      <c r="AX165" s="14" t="s">
        <v>82</v>
      </c>
      <c r="AY165" s="259" t="s">
        <v>142</v>
      </c>
    </row>
    <row r="166" s="15" customFormat="1">
      <c r="A166" s="15"/>
      <c r="B166" s="260"/>
      <c r="C166" s="261"/>
      <c r="D166" s="240" t="s">
        <v>153</v>
      </c>
      <c r="E166" s="262" t="s">
        <v>1</v>
      </c>
      <c r="F166" s="263" t="s">
        <v>156</v>
      </c>
      <c r="G166" s="261"/>
      <c r="H166" s="264">
        <v>147.59999999999999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0" t="s">
        <v>153</v>
      </c>
      <c r="AU166" s="270" t="s">
        <v>91</v>
      </c>
      <c r="AV166" s="15" t="s">
        <v>149</v>
      </c>
      <c r="AW166" s="15" t="s">
        <v>36</v>
      </c>
      <c r="AX166" s="15" t="s">
        <v>14</v>
      </c>
      <c r="AY166" s="270" t="s">
        <v>142</v>
      </c>
    </row>
    <row r="167" s="2" customFormat="1" ht="37.8" customHeight="1">
      <c r="A167" s="39"/>
      <c r="B167" s="40"/>
      <c r="C167" s="220" t="s">
        <v>197</v>
      </c>
      <c r="D167" s="220" t="s">
        <v>144</v>
      </c>
      <c r="E167" s="221" t="s">
        <v>198</v>
      </c>
      <c r="F167" s="222" t="s">
        <v>199</v>
      </c>
      <c r="G167" s="223" t="s">
        <v>182</v>
      </c>
      <c r="H167" s="224">
        <v>82</v>
      </c>
      <c r="I167" s="225"/>
      <c r="J167" s="226">
        <f>ROUND(I167*H167,2)</f>
        <v>0</v>
      </c>
      <c r="K167" s="222" t="s">
        <v>148</v>
      </c>
      <c r="L167" s="45"/>
      <c r="M167" s="227" t="s">
        <v>1</v>
      </c>
      <c r="N167" s="228" t="s">
        <v>47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149</v>
      </c>
      <c r="AT167" s="231" t="s">
        <v>144</v>
      </c>
      <c r="AU167" s="231" t="s">
        <v>91</v>
      </c>
      <c r="AY167" s="18" t="s">
        <v>142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14</v>
      </c>
      <c r="BK167" s="232">
        <f>ROUND(I167*H167,2)</f>
        <v>0</v>
      </c>
      <c r="BL167" s="18" t="s">
        <v>149</v>
      </c>
      <c r="BM167" s="231" t="s">
        <v>200</v>
      </c>
    </row>
    <row r="168" s="2" customFormat="1">
      <c r="A168" s="39"/>
      <c r="B168" s="40"/>
      <c r="C168" s="41"/>
      <c r="D168" s="233" t="s">
        <v>151</v>
      </c>
      <c r="E168" s="41"/>
      <c r="F168" s="234" t="s">
        <v>201</v>
      </c>
      <c r="G168" s="41"/>
      <c r="H168" s="41"/>
      <c r="I168" s="235"/>
      <c r="J168" s="41"/>
      <c r="K168" s="41"/>
      <c r="L168" s="45"/>
      <c r="M168" s="236"/>
      <c r="N168" s="23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151</v>
      </c>
      <c r="AU168" s="18" t="s">
        <v>91</v>
      </c>
    </row>
    <row r="169" s="13" customFormat="1">
      <c r="A169" s="13"/>
      <c r="B169" s="238"/>
      <c r="C169" s="239"/>
      <c r="D169" s="240" t="s">
        <v>153</v>
      </c>
      <c r="E169" s="241" t="s">
        <v>1</v>
      </c>
      <c r="F169" s="242" t="s">
        <v>154</v>
      </c>
      <c r="G169" s="239"/>
      <c r="H169" s="241" t="s">
        <v>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153</v>
      </c>
      <c r="AU169" s="248" t="s">
        <v>91</v>
      </c>
      <c r="AV169" s="13" t="s">
        <v>14</v>
      </c>
      <c r="AW169" s="13" t="s">
        <v>36</v>
      </c>
      <c r="AX169" s="13" t="s">
        <v>82</v>
      </c>
      <c r="AY169" s="248" t="s">
        <v>142</v>
      </c>
    </row>
    <row r="170" s="14" customFormat="1">
      <c r="A170" s="14"/>
      <c r="B170" s="249"/>
      <c r="C170" s="250"/>
      <c r="D170" s="240" t="s">
        <v>153</v>
      </c>
      <c r="E170" s="251" t="s">
        <v>1</v>
      </c>
      <c r="F170" s="252" t="s">
        <v>185</v>
      </c>
      <c r="G170" s="250"/>
      <c r="H170" s="253">
        <v>82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153</v>
      </c>
      <c r="AU170" s="259" t="s">
        <v>91</v>
      </c>
      <c r="AV170" s="14" t="s">
        <v>91</v>
      </c>
      <c r="AW170" s="14" t="s">
        <v>36</v>
      </c>
      <c r="AX170" s="14" t="s">
        <v>82</v>
      </c>
      <c r="AY170" s="259" t="s">
        <v>142</v>
      </c>
    </row>
    <row r="171" s="15" customFormat="1">
      <c r="A171" s="15"/>
      <c r="B171" s="260"/>
      <c r="C171" s="261"/>
      <c r="D171" s="240" t="s">
        <v>153</v>
      </c>
      <c r="E171" s="262" t="s">
        <v>1</v>
      </c>
      <c r="F171" s="263" t="s">
        <v>156</v>
      </c>
      <c r="G171" s="261"/>
      <c r="H171" s="264">
        <v>82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0" t="s">
        <v>153</v>
      </c>
      <c r="AU171" s="270" t="s">
        <v>91</v>
      </c>
      <c r="AV171" s="15" t="s">
        <v>149</v>
      </c>
      <c r="AW171" s="15" t="s">
        <v>36</v>
      </c>
      <c r="AX171" s="15" t="s">
        <v>14</v>
      </c>
      <c r="AY171" s="270" t="s">
        <v>142</v>
      </c>
    </row>
    <row r="172" s="2" customFormat="1" ht="37.8" customHeight="1">
      <c r="A172" s="39"/>
      <c r="B172" s="40"/>
      <c r="C172" s="220" t="s">
        <v>202</v>
      </c>
      <c r="D172" s="220" t="s">
        <v>144</v>
      </c>
      <c r="E172" s="221" t="s">
        <v>203</v>
      </c>
      <c r="F172" s="222" t="s">
        <v>204</v>
      </c>
      <c r="G172" s="223" t="s">
        <v>147</v>
      </c>
      <c r="H172" s="224">
        <v>37</v>
      </c>
      <c r="I172" s="225"/>
      <c r="J172" s="226">
        <f>ROUND(I172*H172,2)</f>
        <v>0</v>
      </c>
      <c r="K172" s="222" t="s">
        <v>148</v>
      </c>
      <c r="L172" s="45"/>
      <c r="M172" s="227" t="s">
        <v>1</v>
      </c>
      <c r="N172" s="228" t="s">
        <v>47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149</v>
      </c>
      <c r="AT172" s="231" t="s">
        <v>144</v>
      </c>
      <c r="AU172" s="231" t="s">
        <v>91</v>
      </c>
      <c r="AY172" s="18" t="s">
        <v>142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14</v>
      </c>
      <c r="BK172" s="232">
        <f>ROUND(I172*H172,2)</f>
        <v>0</v>
      </c>
      <c r="BL172" s="18" t="s">
        <v>149</v>
      </c>
      <c r="BM172" s="231" t="s">
        <v>205</v>
      </c>
    </row>
    <row r="173" s="2" customFormat="1">
      <c r="A173" s="39"/>
      <c r="B173" s="40"/>
      <c r="C173" s="41"/>
      <c r="D173" s="233" t="s">
        <v>151</v>
      </c>
      <c r="E173" s="41"/>
      <c r="F173" s="234" t="s">
        <v>206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151</v>
      </c>
      <c r="AU173" s="18" t="s">
        <v>91</v>
      </c>
    </row>
    <row r="174" s="13" customFormat="1">
      <c r="A174" s="13"/>
      <c r="B174" s="238"/>
      <c r="C174" s="239"/>
      <c r="D174" s="240" t="s">
        <v>153</v>
      </c>
      <c r="E174" s="241" t="s">
        <v>1</v>
      </c>
      <c r="F174" s="242" t="s">
        <v>207</v>
      </c>
      <c r="G174" s="239"/>
      <c r="H174" s="241" t="s">
        <v>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153</v>
      </c>
      <c r="AU174" s="248" t="s">
        <v>91</v>
      </c>
      <c r="AV174" s="13" t="s">
        <v>14</v>
      </c>
      <c r="AW174" s="13" t="s">
        <v>36</v>
      </c>
      <c r="AX174" s="13" t="s">
        <v>82</v>
      </c>
      <c r="AY174" s="248" t="s">
        <v>142</v>
      </c>
    </row>
    <row r="175" s="14" customFormat="1">
      <c r="A175" s="14"/>
      <c r="B175" s="249"/>
      <c r="C175" s="250"/>
      <c r="D175" s="240" t="s">
        <v>153</v>
      </c>
      <c r="E175" s="251" t="s">
        <v>1</v>
      </c>
      <c r="F175" s="252" t="s">
        <v>208</v>
      </c>
      <c r="G175" s="250"/>
      <c r="H175" s="253">
        <v>37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153</v>
      </c>
      <c r="AU175" s="259" t="s">
        <v>91</v>
      </c>
      <c r="AV175" s="14" t="s">
        <v>91</v>
      </c>
      <c r="AW175" s="14" t="s">
        <v>36</v>
      </c>
      <c r="AX175" s="14" t="s">
        <v>82</v>
      </c>
      <c r="AY175" s="259" t="s">
        <v>142</v>
      </c>
    </row>
    <row r="176" s="15" customFormat="1">
      <c r="A176" s="15"/>
      <c r="B176" s="260"/>
      <c r="C176" s="261"/>
      <c r="D176" s="240" t="s">
        <v>153</v>
      </c>
      <c r="E176" s="262" t="s">
        <v>1</v>
      </c>
      <c r="F176" s="263" t="s">
        <v>156</v>
      </c>
      <c r="G176" s="261"/>
      <c r="H176" s="264">
        <v>37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153</v>
      </c>
      <c r="AU176" s="270" t="s">
        <v>91</v>
      </c>
      <c r="AV176" s="15" t="s">
        <v>149</v>
      </c>
      <c r="AW176" s="15" t="s">
        <v>36</v>
      </c>
      <c r="AX176" s="15" t="s">
        <v>14</v>
      </c>
      <c r="AY176" s="270" t="s">
        <v>142</v>
      </c>
    </row>
    <row r="177" s="2" customFormat="1" ht="16.5" customHeight="1">
      <c r="A177" s="39"/>
      <c r="B177" s="40"/>
      <c r="C177" s="271" t="s">
        <v>209</v>
      </c>
      <c r="D177" s="271" t="s">
        <v>210</v>
      </c>
      <c r="E177" s="272" t="s">
        <v>211</v>
      </c>
      <c r="F177" s="273" t="s">
        <v>212</v>
      </c>
      <c r="G177" s="274" t="s">
        <v>97</v>
      </c>
      <c r="H177" s="275">
        <v>9.9900000000000002</v>
      </c>
      <c r="I177" s="276"/>
      <c r="J177" s="277">
        <f>ROUND(I177*H177,2)</f>
        <v>0</v>
      </c>
      <c r="K177" s="273" t="s">
        <v>148</v>
      </c>
      <c r="L177" s="278"/>
      <c r="M177" s="279" t="s">
        <v>1</v>
      </c>
      <c r="N177" s="280" t="s">
        <v>47</v>
      </c>
      <c r="O177" s="92"/>
      <c r="P177" s="229">
        <f>O177*H177</f>
        <v>0</v>
      </c>
      <c r="Q177" s="229">
        <v>1</v>
      </c>
      <c r="R177" s="229">
        <f>Q177*H177</f>
        <v>9.9900000000000002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191</v>
      </c>
      <c r="AT177" s="231" t="s">
        <v>210</v>
      </c>
      <c r="AU177" s="231" t="s">
        <v>91</v>
      </c>
      <c r="AY177" s="18" t="s">
        <v>142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14</v>
      </c>
      <c r="BK177" s="232">
        <f>ROUND(I177*H177,2)</f>
        <v>0</v>
      </c>
      <c r="BL177" s="18" t="s">
        <v>149</v>
      </c>
      <c r="BM177" s="231" t="s">
        <v>213</v>
      </c>
    </row>
    <row r="178" s="13" customFormat="1">
      <c r="A178" s="13"/>
      <c r="B178" s="238"/>
      <c r="C178" s="239"/>
      <c r="D178" s="240" t="s">
        <v>153</v>
      </c>
      <c r="E178" s="241" t="s">
        <v>1</v>
      </c>
      <c r="F178" s="242" t="s">
        <v>207</v>
      </c>
      <c r="G178" s="239"/>
      <c r="H178" s="241" t="s">
        <v>1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153</v>
      </c>
      <c r="AU178" s="248" t="s">
        <v>91</v>
      </c>
      <c r="AV178" s="13" t="s">
        <v>14</v>
      </c>
      <c r="AW178" s="13" t="s">
        <v>36</v>
      </c>
      <c r="AX178" s="13" t="s">
        <v>82</v>
      </c>
      <c r="AY178" s="248" t="s">
        <v>142</v>
      </c>
    </row>
    <row r="179" s="14" customFormat="1">
      <c r="A179" s="14"/>
      <c r="B179" s="249"/>
      <c r="C179" s="250"/>
      <c r="D179" s="240" t="s">
        <v>153</v>
      </c>
      <c r="E179" s="251" t="s">
        <v>1</v>
      </c>
      <c r="F179" s="252" t="s">
        <v>214</v>
      </c>
      <c r="G179" s="250"/>
      <c r="H179" s="253">
        <v>9.9900000000000002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153</v>
      </c>
      <c r="AU179" s="259" t="s">
        <v>91</v>
      </c>
      <c r="AV179" s="14" t="s">
        <v>91</v>
      </c>
      <c r="AW179" s="14" t="s">
        <v>36</v>
      </c>
      <c r="AX179" s="14" t="s">
        <v>82</v>
      </c>
      <c r="AY179" s="259" t="s">
        <v>142</v>
      </c>
    </row>
    <row r="180" s="15" customFormat="1">
      <c r="A180" s="15"/>
      <c r="B180" s="260"/>
      <c r="C180" s="261"/>
      <c r="D180" s="240" t="s">
        <v>153</v>
      </c>
      <c r="E180" s="262" t="s">
        <v>1</v>
      </c>
      <c r="F180" s="263" t="s">
        <v>156</v>
      </c>
      <c r="G180" s="261"/>
      <c r="H180" s="264">
        <v>9.9900000000000002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0" t="s">
        <v>153</v>
      </c>
      <c r="AU180" s="270" t="s">
        <v>91</v>
      </c>
      <c r="AV180" s="15" t="s">
        <v>149</v>
      </c>
      <c r="AW180" s="15" t="s">
        <v>36</v>
      </c>
      <c r="AX180" s="15" t="s">
        <v>14</v>
      </c>
      <c r="AY180" s="270" t="s">
        <v>142</v>
      </c>
    </row>
    <row r="181" s="2" customFormat="1" ht="37.8" customHeight="1">
      <c r="A181" s="39"/>
      <c r="B181" s="40"/>
      <c r="C181" s="220" t="s">
        <v>215</v>
      </c>
      <c r="D181" s="220" t="s">
        <v>144</v>
      </c>
      <c r="E181" s="221" t="s">
        <v>216</v>
      </c>
      <c r="F181" s="222" t="s">
        <v>217</v>
      </c>
      <c r="G181" s="223" t="s">
        <v>147</v>
      </c>
      <c r="H181" s="224">
        <v>37</v>
      </c>
      <c r="I181" s="225"/>
      <c r="J181" s="226">
        <f>ROUND(I181*H181,2)</f>
        <v>0</v>
      </c>
      <c r="K181" s="222" t="s">
        <v>148</v>
      </c>
      <c r="L181" s="45"/>
      <c r="M181" s="227" t="s">
        <v>1</v>
      </c>
      <c r="N181" s="228" t="s">
        <v>47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149</v>
      </c>
      <c r="AT181" s="231" t="s">
        <v>144</v>
      </c>
      <c r="AU181" s="231" t="s">
        <v>91</v>
      </c>
      <c r="AY181" s="18" t="s">
        <v>142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14</v>
      </c>
      <c r="BK181" s="232">
        <f>ROUND(I181*H181,2)</f>
        <v>0</v>
      </c>
      <c r="BL181" s="18" t="s">
        <v>149</v>
      </c>
      <c r="BM181" s="231" t="s">
        <v>218</v>
      </c>
    </row>
    <row r="182" s="2" customFormat="1">
      <c r="A182" s="39"/>
      <c r="B182" s="40"/>
      <c r="C182" s="41"/>
      <c r="D182" s="233" t="s">
        <v>151</v>
      </c>
      <c r="E182" s="41"/>
      <c r="F182" s="234" t="s">
        <v>219</v>
      </c>
      <c r="G182" s="41"/>
      <c r="H182" s="41"/>
      <c r="I182" s="235"/>
      <c r="J182" s="41"/>
      <c r="K182" s="41"/>
      <c r="L182" s="45"/>
      <c r="M182" s="236"/>
      <c r="N182" s="237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151</v>
      </c>
      <c r="AU182" s="18" t="s">
        <v>91</v>
      </c>
    </row>
    <row r="183" s="13" customFormat="1">
      <c r="A183" s="13"/>
      <c r="B183" s="238"/>
      <c r="C183" s="239"/>
      <c r="D183" s="240" t="s">
        <v>153</v>
      </c>
      <c r="E183" s="241" t="s">
        <v>1</v>
      </c>
      <c r="F183" s="242" t="s">
        <v>207</v>
      </c>
      <c r="G183" s="239"/>
      <c r="H183" s="241" t="s">
        <v>1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153</v>
      </c>
      <c r="AU183" s="248" t="s">
        <v>91</v>
      </c>
      <c r="AV183" s="13" t="s">
        <v>14</v>
      </c>
      <c r="AW183" s="13" t="s">
        <v>36</v>
      </c>
      <c r="AX183" s="13" t="s">
        <v>82</v>
      </c>
      <c r="AY183" s="248" t="s">
        <v>142</v>
      </c>
    </row>
    <row r="184" s="14" customFormat="1">
      <c r="A184" s="14"/>
      <c r="B184" s="249"/>
      <c r="C184" s="250"/>
      <c r="D184" s="240" t="s">
        <v>153</v>
      </c>
      <c r="E184" s="251" t="s">
        <v>1</v>
      </c>
      <c r="F184" s="252" t="s">
        <v>208</v>
      </c>
      <c r="G184" s="250"/>
      <c r="H184" s="253">
        <v>37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153</v>
      </c>
      <c r="AU184" s="259" t="s">
        <v>91</v>
      </c>
      <c r="AV184" s="14" t="s">
        <v>91</v>
      </c>
      <c r="AW184" s="14" t="s">
        <v>36</v>
      </c>
      <c r="AX184" s="14" t="s">
        <v>82</v>
      </c>
      <c r="AY184" s="259" t="s">
        <v>142</v>
      </c>
    </row>
    <row r="185" s="15" customFormat="1">
      <c r="A185" s="15"/>
      <c r="B185" s="260"/>
      <c r="C185" s="261"/>
      <c r="D185" s="240" t="s">
        <v>153</v>
      </c>
      <c r="E185" s="262" t="s">
        <v>1</v>
      </c>
      <c r="F185" s="263" t="s">
        <v>156</v>
      </c>
      <c r="G185" s="261"/>
      <c r="H185" s="264">
        <v>37</v>
      </c>
      <c r="I185" s="265"/>
      <c r="J185" s="261"/>
      <c r="K185" s="261"/>
      <c r="L185" s="266"/>
      <c r="M185" s="267"/>
      <c r="N185" s="268"/>
      <c r="O185" s="268"/>
      <c r="P185" s="268"/>
      <c r="Q185" s="268"/>
      <c r="R185" s="268"/>
      <c r="S185" s="268"/>
      <c r="T185" s="26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0" t="s">
        <v>153</v>
      </c>
      <c r="AU185" s="270" t="s">
        <v>91</v>
      </c>
      <c r="AV185" s="15" t="s">
        <v>149</v>
      </c>
      <c r="AW185" s="15" t="s">
        <v>36</v>
      </c>
      <c r="AX185" s="15" t="s">
        <v>14</v>
      </c>
      <c r="AY185" s="270" t="s">
        <v>142</v>
      </c>
    </row>
    <row r="186" s="2" customFormat="1" ht="16.5" customHeight="1">
      <c r="A186" s="39"/>
      <c r="B186" s="40"/>
      <c r="C186" s="271" t="s">
        <v>220</v>
      </c>
      <c r="D186" s="271" t="s">
        <v>210</v>
      </c>
      <c r="E186" s="272" t="s">
        <v>221</v>
      </c>
      <c r="F186" s="273" t="s">
        <v>222</v>
      </c>
      <c r="G186" s="274" t="s">
        <v>223</v>
      </c>
      <c r="H186" s="275">
        <v>0.73999999999999999</v>
      </c>
      <c r="I186" s="276"/>
      <c r="J186" s="277">
        <f>ROUND(I186*H186,2)</f>
        <v>0</v>
      </c>
      <c r="K186" s="273" t="s">
        <v>148</v>
      </c>
      <c r="L186" s="278"/>
      <c r="M186" s="279" t="s">
        <v>1</v>
      </c>
      <c r="N186" s="280" t="s">
        <v>47</v>
      </c>
      <c r="O186" s="92"/>
      <c r="P186" s="229">
        <f>O186*H186</f>
        <v>0</v>
      </c>
      <c r="Q186" s="229">
        <v>0.001</v>
      </c>
      <c r="R186" s="229">
        <f>Q186*H186</f>
        <v>0.00073999999999999999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191</v>
      </c>
      <c r="AT186" s="231" t="s">
        <v>210</v>
      </c>
      <c r="AU186" s="231" t="s">
        <v>91</v>
      </c>
      <c r="AY186" s="18" t="s">
        <v>142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14</v>
      </c>
      <c r="BK186" s="232">
        <f>ROUND(I186*H186,2)</f>
        <v>0</v>
      </c>
      <c r="BL186" s="18" t="s">
        <v>149</v>
      </c>
      <c r="BM186" s="231" t="s">
        <v>224</v>
      </c>
    </row>
    <row r="187" s="14" customFormat="1">
      <c r="A187" s="14"/>
      <c r="B187" s="249"/>
      <c r="C187" s="250"/>
      <c r="D187" s="240" t="s">
        <v>153</v>
      </c>
      <c r="E187" s="250"/>
      <c r="F187" s="252" t="s">
        <v>225</v>
      </c>
      <c r="G187" s="250"/>
      <c r="H187" s="253">
        <v>0.73999999999999999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153</v>
      </c>
      <c r="AU187" s="259" t="s">
        <v>91</v>
      </c>
      <c r="AV187" s="14" t="s">
        <v>91</v>
      </c>
      <c r="AW187" s="14" t="s">
        <v>4</v>
      </c>
      <c r="AX187" s="14" t="s">
        <v>14</v>
      </c>
      <c r="AY187" s="259" t="s">
        <v>142</v>
      </c>
    </row>
    <row r="188" s="2" customFormat="1" ht="33" customHeight="1">
      <c r="A188" s="39"/>
      <c r="B188" s="40"/>
      <c r="C188" s="220" t="s">
        <v>226</v>
      </c>
      <c r="D188" s="220" t="s">
        <v>144</v>
      </c>
      <c r="E188" s="221" t="s">
        <v>227</v>
      </c>
      <c r="F188" s="222" t="s">
        <v>228</v>
      </c>
      <c r="G188" s="223" t="s">
        <v>147</v>
      </c>
      <c r="H188" s="224">
        <v>37</v>
      </c>
      <c r="I188" s="225"/>
      <c r="J188" s="226">
        <f>ROUND(I188*H188,2)</f>
        <v>0</v>
      </c>
      <c r="K188" s="222" t="s">
        <v>148</v>
      </c>
      <c r="L188" s="45"/>
      <c r="M188" s="227" t="s">
        <v>1</v>
      </c>
      <c r="N188" s="228" t="s">
        <v>47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149</v>
      </c>
      <c r="AT188" s="231" t="s">
        <v>144</v>
      </c>
      <c r="AU188" s="231" t="s">
        <v>91</v>
      </c>
      <c r="AY188" s="18" t="s">
        <v>142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14</v>
      </c>
      <c r="BK188" s="232">
        <f>ROUND(I188*H188,2)</f>
        <v>0</v>
      </c>
      <c r="BL188" s="18" t="s">
        <v>149</v>
      </c>
      <c r="BM188" s="231" t="s">
        <v>229</v>
      </c>
    </row>
    <row r="189" s="2" customFormat="1">
      <c r="A189" s="39"/>
      <c r="B189" s="40"/>
      <c r="C189" s="41"/>
      <c r="D189" s="233" t="s">
        <v>151</v>
      </c>
      <c r="E189" s="41"/>
      <c r="F189" s="234" t="s">
        <v>230</v>
      </c>
      <c r="G189" s="41"/>
      <c r="H189" s="41"/>
      <c r="I189" s="235"/>
      <c r="J189" s="41"/>
      <c r="K189" s="41"/>
      <c r="L189" s="45"/>
      <c r="M189" s="236"/>
      <c r="N189" s="237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151</v>
      </c>
      <c r="AU189" s="18" t="s">
        <v>91</v>
      </c>
    </row>
    <row r="190" s="13" customFormat="1">
      <c r="A190" s="13"/>
      <c r="B190" s="238"/>
      <c r="C190" s="239"/>
      <c r="D190" s="240" t="s">
        <v>153</v>
      </c>
      <c r="E190" s="241" t="s">
        <v>1</v>
      </c>
      <c r="F190" s="242" t="s">
        <v>207</v>
      </c>
      <c r="G190" s="239"/>
      <c r="H190" s="241" t="s">
        <v>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153</v>
      </c>
      <c r="AU190" s="248" t="s">
        <v>91</v>
      </c>
      <c r="AV190" s="13" t="s">
        <v>14</v>
      </c>
      <c r="AW190" s="13" t="s">
        <v>36</v>
      </c>
      <c r="AX190" s="13" t="s">
        <v>82</v>
      </c>
      <c r="AY190" s="248" t="s">
        <v>142</v>
      </c>
    </row>
    <row r="191" s="14" customFormat="1">
      <c r="A191" s="14"/>
      <c r="B191" s="249"/>
      <c r="C191" s="250"/>
      <c r="D191" s="240" t="s">
        <v>153</v>
      </c>
      <c r="E191" s="251" t="s">
        <v>1</v>
      </c>
      <c r="F191" s="252" t="s">
        <v>208</v>
      </c>
      <c r="G191" s="250"/>
      <c r="H191" s="253">
        <v>37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153</v>
      </c>
      <c r="AU191" s="259" t="s">
        <v>91</v>
      </c>
      <c r="AV191" s="14" t="s">
        <v>91</v>
      </c>
      <c r="AW191" s="14" t="s">
        <v>36</v>
      </c>
      <c r="AX191" s="14" t="s">
        <v>82</v>
      </c>
      <c r="AY191" s="259" t="s">
        <v>142</v>
      </c>
    </row>
    <row r="192" s="15" customFormat="1">
      <c r="A192" s="15"/>
      <c r="B192" s="260"/>
      <c r="C192" s="261"/>
      <c r="D192" s="240" t="s">
        <v>153</v>
      </c>
      <c r="E192" s="262" t="s">
        <v>1</v>
      </c>
      <c r="F192" s="263" t="s">
        <v>156</v>
      </c>
      <c r="G192" s="261"/>
      <c r="H192" s="264">
        <v>37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153</v>
      </c>
      <c r="AU192" s="270" t="s">
        <v>91</v>
      </c>
      <c r="AV192" s="15" t="s">
        <v>149</v>
      </c>
      <c r="AW192" s="15" t="s">
        <v>36</v>
      </c>
      <c r="AX192" s="15" t="s">
        <v>14</v>
      </c>
      <c r="AY192" s="270" t="s">
        <v>142</v>
      </c>
    </row>
    <row r="193" s="2" customFormat="1" ht="33" customHeight="1">
      <c r="A193" s="39"/>
      <c r="B193" s="40"/>
      <c r="C193" s="220" t="s">
        <v>8</v>
      </c>
      <c r="D193" s="220" t="s">
        <v>144</v>
      </c>
      <c r="E193" s="221" t="s">
        <v>231</v>
      </c>
      <c r="F193" s="222" t="s">
        <v>232</v>
      </c>
      <c r="G193" s="223" t="s">
        <v>147</v>
      </c>
      <c r="H193" s="224">
        <v>274</v>
      </c>
      <c r="I193" s="225"/>
      <c r="J193" s="226">
        <f>ROUND(I193*H193,2)</f>
        <v>0</v>
      </c>
      <c r="K193" s="222" t="s">
        <v>148</v>
      </c>
      <c r="L193" s="45"/>
      <c r="M193" s="227" t="s">
        <v>1</v>
      </c>
      <c r="N193" s="228" t="s">
        <v>47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149</v>
      </c>
      <c r="AT193" s="231" t="s">
        <v>144</v>
      </c>
      <c r="AU193" s="231" t="s">
        <v>91</v>
      </c>
      <c r="AY193" s="18" t="s">
        <v>142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14</v>
      </c>
      <c r="BK193" s="232">
        <f>ROUND(I193*H193,2)</f>
        <v>0</v>
      </c>
      <c r="BL193" s="18" t="s">
        <v>149</v>
      </c>
      <c r="BM193" s="231" t="s">
        <v>233</v>
      </c>
    </row>
    <row r="194" s="2" customFormat="1">
      <c r="A194" s="39"/>
      <c r="B194" s="40"/>
      <c r="C194" s="41"/>
      <c r="D194" s="233" t="s">
        <v>151</v>
      </c>
      <c r="E194" s="41"/>
      <c r="F194" s="234" t="s">
        <v>234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151</v>
      </c>
      <c r="AU194" s="18" t="s">
        <v>91</v>
      </c>
    </row>
    <row r="195" s="14" customFormat="1">
      <c r="A195" s="14"/>
      <c r="B195" s="249"/>
      <c r="C195" s="250"/>
      <c r="D195" s="240" t="s">
        <v>153</v>
      </c>
      <c r="E195" s="251" t="s">
        <v>1</v>
      </c>
      <c r="F195" s="252" t="s">
        <v>235</v>
      </c>
      <c r="G195" s="250"/>
      <c r="H195" s="253">
        <v>11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153</v>
      </c>
      <c r="AU195" s="259" t="s">
        <v>91</v>
      </c>
      <c r="AV195" s="14" t="s">
        <v>91</v>
      </c>
      <c r="AW195" s="14" t="s">
        <v>36</v>
      </c>
      <c r="AX195" s="14" t="s">
        <v>82</v>
      </c>
      <c r="AY195" s="259" t="s">
        <v>142</v>
      </c>
    </row>
    <row r="196" s="14" customFormat="1">
      <c r="A196" s="14"/>
      <c r="B196" s="249"/>
      <c r="C196" s="250"/>
      <c r="D196" s="240" t="s">
        <v>153</v>
      </c>
      <c r="E196" s="251" t="s">
        <v>1</v>
      </c>
      <c r="F196" s="252" t="s">
        <v>236</v>
      </c>
      <c r="G196" s="250"/>
      <c r="H196" s="253">
        <v>259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153</v>
      </c>
      <c r="AU196" s="259" t="s">
        <v>91</v>
      </c>
      <c r="AV196" s="14" t="s">
        <v>91</v>
      </c>
      <c r="AW196" s="14" t="s">
        <v>36</v>
      </c>
      <c r="AX196" s="14" t="s">
        <v>82</v>
      </c>
      <c r="AY196" s="259" t="s">
        <v>142</v>
      </c>
    </row>
    <row r="197" s="14" customFormat="1">
      <c r="A197" s="14"/>
      <c r="B197" s="249"/>
      <c r="C197" s="250"/>
      <c r="D197" s="240" t="s">
        <v>153</v>
      </c>
      <c r="E197" s="251" t="s">
        <v>1</v>
      </c>
      <c r="F197" s="252" t="s">
        <v>237</v>
      </c>
      <c r="G197" s="250"/>
      <c r="H197" s="253">
        <v>4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153</v>
      </c>
      <c r="AU197" s="259" t="s">
        <v>91</v>
      </c>
      <c r="AV197" s="14" t="s">
        <v>91</v>
      </c>
      <c r="AW197" s="14" t="s">
        <v>36</v>
      </c>
      <c r="AX197" s="14" t="s">
        <v>82</v>
      </c>
      <c r="AY197" s="259" t="s">
        <v>142</v>
      </c>
    </row>
    <row r="198" s="15" customFormat="1">
      <c r="A198" s="15"/>
      <c r="B198" s="260"/>
      <c r="C198" s="261"/>
      <c r="D198" s="240" t="s">
        <v>153</v>
      </c>
      <c r="E198" s="262" t="s">
        <v>1</v>
      </c>
      <c r="F198" s="263" t="s">
        <v>156</v>
      </c>
      <c r="G198" s="261"/>
      <c r="H198" s="264">
        <v>274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153</v>
      </c>
      <c r="AU198" s="270" t="s">
        <v>91</v>
      </c>
      <c r="AV198" s="15" t="s">
        <v>149</v>
      </c>
      <c r="AW198" s="15" t="s">
        <v>36</v>
      </c>
      <c r="AX198" s="15" t="s">
        <v>14</v>
      </c>
      <c r="AY198" s="270" t="s">
        <v>142</v>
      </c>
    </row>
    <row r="199" s="12" customFormat="1" ht="22.8" customHeight="1">
      <c r="A199" s="12"/>
      <c r="B199" s="204"/>
      <c r="C199" s="205"/>
      <c r="D199" s="206" t="s">
        <v>81</v>
      </c>
      <c r="E199" s="218" t="s">
        <v>149</v>
      </c>
      <c r="F199" s="218" t="s">
        <v>238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SUM(P200:P206)</f>
        <v>0</v>
      </c>
      <c r="Q199" s="212"/>
      <c r="R199" s="213">
        <f>SUM(R200:R206)</f>
        <v>0.26583999999999997</v>
      </c>
      <c r="S199" s="212"/>
      <c r="T199" s="214">
        <f>SUM(T200:T206)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14</v>
      </c>
      <c r="AT199" s="216" t="s">
        <v>81</v>
      </c>
      <c r="AU199" s="216" t="s">
        <v>14</v>
      </c>
      <c r="AY199" s="215" t="s">
        <v>142</v>
      </c>
      <c r="BK199" s="217">
        <f>SUM(BK200:BK206)</f>
        <v>0</v>
      </c>
    </row>
    <row r="200" s="2" customFormat="1" ht="24.15" customHeight="1">
      <c r="A200" s="39"/>
      <c r="B200" s="40"/>
      <c r="C200" s="220" t="s">
        <v>239</v>
      </c>
      <c r="D200" s="220" t="s">
        <v>144</v>
      </c>
      <c r="E200" s="221" t="s">
        <v>240</v>
      </c>
      <c r="F200" s="222" t="s">
        <v>241</v>
      </c>
      <c r="G200" s="223" t="s">
        <v>242</v>
      </c>
      <c r="H200" s="224">
        <v>2</v>
      </c>
      <c r="I200" s="225"/>
      <c r="J200" s="226">
        <f>ROUND(I200*H200,2)</f>
        <v>0</v>
      </c>
      <c r="K200" s="222" t="s">
        <v>148</v>
      </c>
      <c r="L200" s="45"/>
      <c r="M200" s="227" t="s">
        <v>1</v>
      </c>
      <c r="N200" s="228" t="s">
        <v>47</v>
      </c>
      <c r="O200" s="92"/>
      <c r="P200" s="229">
        <f>O200*H200</f>
        <v>0</v>
      </c>
      <c r="Q200" s="229">
        <v>0.087419999999999998</v>
      </c>
      <c r="R200" s="229">
        <f>Q200*H200</f>
        <v>0.17484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149</v>
      </c>
      <c r="AT200" s="231" t="s">
        <v>144</v>
      </c>
      <c r="AU200" s="231" t="s">
        <v>91</v>
      </c>
      <c r="AY200" s="18" t="s">
        <v>142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14</v>
      </c>
      <c r="BK200" s="232">
        <f>ROUND(I200*H200,2)</f>
        <v>0</v>
      </c>
      <c r="BL200" s="18" t="s">
        <v>149</v>
      </c>
      <c r="BM200" s="231" t="s">
        <v>243</v>
      </c>
    </row>
    <row r="201" s="2" customFormat="1">
      <c r="A201" s="39"/>
      <c r="B201" s="40"/>
      <c r="C201" s="41"/>
      <c r="D201" s="233" t="s">
        <v>151</v>
      </c>
      <c r="E201" s="41"/>
      <c r="F201" s="234" t="s">
        <v>244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151</v>
      </c>
      <c r="AU201" s="18" t="s">
        <v>91</v>
      </c>
    </row>
    <row r="202" s="13" customFormat="1">
      <c r="A202" s="13"/>
      <c r="B202" s="238"/>
      <c r="C202" s="239"/>
      <c r="D202" s="240" t="s">
        <v>153</v>
      </c>
      <c r="E202" s="241" t="s">
        <v>1</v>
      </c>
      <c r="F202" s="242" t="s">
        <v>207</v>
      </c>
      <c r="G202" s="239"/>
      <c r="H202" s="241" t="s">
        <v>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153</v>
      </c>
      <c r="AU202" s="248" t="s">
        <v>91</v>
      </c>
      <c r="AV202" s="13" t="s">
        <v>14</v>
      </c>
      <c r="AW202" s="13" t="s">
        <v>36</v>
      </c>
      <c r="AX202" s="13" t="s">
        <v>82</v>
      </c>
      <c r="AY202" s="248" t="s">
        <v>142</v>
      </c>
    </row>
    <row r="203" s="14" customFormat="1">
      <c r="A203" s="14"/>
      <c r="B203" s="249"/>
      <c r="C203" s="250"/>
      <c r="D203" s="240" t="s">
        <v>153</v>
      </c>
      <c r="E203" s="251" t="s">
        <v>1</v>
      </c>
      <c r="F203" s="252" t="s">
        <v>245</v>
      </c>
      <c r="G203" s="250"/>
      <c r="H203" s="253">
        <v>2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153</v>
      </c>
      <c r="AU203" s="259" t="s">
        <v>91</v>
      </c>
      <c r="AV203" s="14" t="s">
        <v>91</v>
      </c>
      <c r="AW203" s="14" t="s">
        <v>36</v>
      </c>
      <c r="AX203" s="14" t="s">
        <v>82</v>
      </c>
      <c r="AY203" s="259" t="s">
        <v>142</v>
      </c>
    </row>
    <row r="204" s="15" customFormat="1">
      <c r="A204" s="15"/>
      <c r="B204" s="260"/>
      <c r="C204" s="261"/>
      <c r="D204" s="240" t="s">
        <v>153</v>
      </c>
      <c r="E204" s="262" t="s">
        <v>1</v>
      </c>
      <c r="F204" s="263" t="s">
        <v>156</v>
      </c>
      <c r="G204" s="261"/>
      <c r="H204" s="264">
        <v>2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0" t="s">
        <v>153</v>
      </c>
      <c r="AU204" s="270" t="s">
        <v>91</v>
      </c>
      <c r="AV204" s="15" t="s">
        <v>149</v>
      </c>
      <c r="AW204" s="15" t="s">
        <v>36</v>
      </c>
      <c r="AX204" s="15" t="s">
        <v>14</v>
      </c>
      <c r="AY204" s="270" t="s">
        <v>142</v>
      </c>
    </row>
    <row r="205" s="2" customFormat="1" ht="24.15" customHeight="1">
      <c r="A205" s="39"/>
      <c r="B205" s="40"/>
      <c r="C205" s="271" t="s">
        <v>246</v>
      </c>
      <c r="D205" s="271" t="s">
        <v>210</v>
      </c>
      <c r="E205" s="272" t="s">
        <v>247</v>
      </c>
      <c r="F205" s="273" t="s">
        <v>248</v>
      </c>
      <c r="G205" s="274" t="s">
        <v>242</v>
      </c>
      <c r="H205" s="275">
        <v>1</v>
      </c>
      <c r="I205" s="276"/>
      <c r="J205" s="277">
        <f>ROUND(I205*H205,2)</f>
        <v>0</v>
      </c>
      <c r="K205" s="273" t="s">
        <v>148</v>
      </c>
      <c r="L205" s="278"/>
      <c r="M205" s="279" t="s">
        <v>1</v>
      </c>
      <c r="N205" s="280" t="s">
        <v>47</v>
      </c>
      <c r="O205" s="92"/>
      <c r="P205" s="229">
        <f>O205*H205</f>
        <v>0</v>
      </c>
      <c r="Q205" s="229">
        <v>0.050999999999999997</v>
      </c>
      <c r="R205" s="229">
        <f>Q205*H205</f>
        <v>0.050999999999999997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191</v>
      </c>
      <c r="AT205" s="231" t="s">
        <v>210</v>
      </c>
      <c r="AU205" s="231" t="s">
        <v>91</v>
      </c>
      <c r="AY205" s="18" t="s">
        <v>142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14</v>
      </c>
      <c r="BK205" s="232">
        <f>ROUND(I205*H205,2)</f>
        <v>0</v>
      </c>
      <c r="BL205" s="18" t="s">
        <v>149</v>
      </c>
      <c r="BM205" s="231" t="s">
        <v>249</v>
      </c>
    </row>
    <row r="206" s="2" customFormat="1" ht="24.15" customHeight="1">
      <c r="A206" s="39"/>
      <c r="B206" s="40"/>
      <c r="C206" s="271" t="s">
        <v>250</v>
      </c>
      <c r="D206" s="271" t="s">
        <v>210</v>
      </c>
      <c r="E206" s="272" t="s">
        <v>251</v>
      </c>
      <c r="F206" s="273" t="s">
        <v>252</v>
      </c>
      <c r="G206" s="274" t="s">
        <v>242</v>
      </c>
      <c r="H206" s="275">
        <v>1</v>
      </c>
      <c r="I206" s="276"/>
      <c r="J206" s="277">
        <f>ROUND(I206*H206,2)</f>
        <v>0</v>
      </c>
      <c r="K206" s="273" t="s">
        <v>148</v>
      </c>
      <c r="L206" s="278"/>
      <c r="M206" s="279" t="s">
        <v>1</v>
      </c>
      <c r="N206" s="280" t="s">
        <v>47</v>
      </c>
      <c r="O206" s="92"/>
      <c r="P206" s="229">
        <f>O206*H206</f>
        <v>0</v>
      </c>
      <c r="Q206" s="229">
        <v>0.040000000000000001</v>
      </c>
      <c r="R206" s="229">
        <f>Q206*H206</f>
        <v>0.040000000000000001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191</v>
      </c>
      <c r="AT206" s="231" t="s">
        <v>210</v>
      </c>
      <c r="AU206" s="231" t="s">
        <v>91</v>
      </c>
      <c r="AY206" s="18" t="s">
        <v>142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14</v>
      </c>
      <c r="BK206" s="232">
        <f>ROUND(I206*H206,2)</f>
        <v>0</v>
      </c>
      <c r="BL206" s="18" t="s">
        <v>149</v>
      </c>
      <c r="BM206" s="231" t="s">
        <v>253</v>
      </c>
    </row>
    <row r="207" s="12" customFormat="1" ht="22.8" customHeight="1">
      <c r="A207" s="12"/>
      <c r="B207" s="204"/>
      <c r="C207" s="205"/>
      <c r="D207" s="206" t="s">
        <v>81</v>
      </c>
      <c r="E207" s="218" t="s">
        <v>172</v>
      </c>
      <c r="F207" s="218" t="s">
        <v>254</v>
      </c>
      <c r="G207" s="205"/>
      <c r="H207" s="205"/>
      <c r="I207" s="208"/>
      <c r="J207" s="219">
        <f>BK207</f>
        <v>0</v>
      </c>
      <c r="K207" s="205"/>
      <c r="L207" s="210"/>
      <c r="M207" s="211"/>
      <c r="N207" s="212"/>
      <c r="O207" s="212"/>
      <c r="P207" s="213">
        <f>SUM(P208:P264)</f>
        <v>0</v>
      </c>
      <c r="Q207" s="212"/>
      <c r="R207" s="213">
        <f>SUM(R208:R264)</f>
        <v>70.770200000000003</v>
      </c>
      <c r="S207" s="212"/>
      <c r="T207" s="214">
        <f>SUM(T208:T264)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14</v>
      </c>
      <c r="AT207" s="216" t="s">
        <v>81</v>
      </c>
      <c r="AU207" s="216" t="s">
        <v>14</v>
      </c>
      <c r="AY207" s="215" t="s">
        <v>142</v>
      </c>
      <c r="BK207" s="217">
        <f>SUM(BK208:BK264)</f>
        <v>0</v>
      </c>
    </row>
    <row r="208" s="2" customFormat="1" ht="33" customHeight="1">
      <c r="A208" s="39"/>
      <c r="B208" s="40"/>
      <c r="C208" s="220" t="s">
        <v>255</v>
      </c>
      <c r="D208" s="220" t="s">
        <v>144</v>
      </c>
      <c r="E208" s="221" t="s">
        <v>256</v>
      </c>
      <c r="F208" s="222" t="s">
        <v>257</v>
      </c>
      <c r="G208" s="223" t="s">
        <v>147</v>
      </c>
      <c r="H208" s="224">
        <v>4</v>
      </c>
      <c r="I208" s="225"/>
      <c r="J208" s="226">
        <f>ROUND(I208*H208,2)</f>
        <v>0</v>
      </c>
      <c r="K208" s="222" t="s">
        <v>148</v>
      </c>
      <c r="L208" s="45"/>
      <c r="M208" s="227" t="s">
        <v>1</v>
      </c>
      <c r="N208" s="228" t="s">
        <v>47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149</v>
      </c>
      <c r="AT208" s="231" t="s">
        <v>144</v>
      </c>
      <c r="AU208" s="231" t="s">
        <v>91</v>
      </c>
      <c r="AY208" s="18" t="s">
        <v>142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14</v>
      </c>
      <c r="BK208" s="232">
        <f>ROUND(I208*H208,2)</f>
        <v>0</v>
      </c>
      <c r="BL208" s="18" t="s">
        <v>149</v>
      </c>
      <c r="BM208" s="231" t="s">
        <v>258</v>
      </c>
    </row>
    <row r="209" s="2" customFormat="1">
      <c r="A209" s="39"/>
      <c r="B209" s="40"/>
      <c r="C209" s="41"/>
      <c r="D209" s="233" t="s">
        <v>151</v>
      </c>
      <c r="E209" s="41"/>
      <c r="F209" s="234" t="s">
        <v>259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151</v>
      </c>
      <c r="AU209" s="18" t="s">
        <v>91</v>
      </c>
    </row>
    <row r="210" s="13" customFormat="1">
      <c r="A210" s="13"/>
      <c r="B210" s="238"/>
      <c r="C210" s="239"/>
      <c r="D210" s="240" t="s">
        <v>153</v>
      </c>
      <c r="E210" s="241" t="s">
        <v>1</v>
      </c>
      <c r="F210" s="242" t="s">
        <v>260</v>
      </c>
      <c r="G210" s="239"/>
      <c r="H210" s="241" t="s">
        <v>1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153</v>
      </c>
      <c r="AU210" s="248" t="s">
        <v>91</v>
      </c>
      <c r="AV210" s="13" t="s">
        <v>14</v>
      </c>
      <c r="AW210" s="13" t="s">
        <v>36</v>
      </c>
      <c r="AX210" s="13" t="s">
        <v>82</v>
      </c>
      <c r="AY210" s="248" t="s">
        <v>142</v>
      </c>
    </row>
    <row r="211" s="14" customFormat="1">
      <c r="A211" s="14"/>
      <c r="B211" s="249"/>
      <c r="C211" s="250"/>
      <c r="D211" s="240" t="s">
        <v>153</v>
      </c>
      <c r="E211" s="251" t="s">
        <v>1</v>
      </c>
      <c r="F211" s="252" t="s">
        <v>261</v>
      </c>
      <c r="G211" s="250"/>
      <c r="H211" s="253">
        <v>4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153</v>
      </c>
      <c r="AU211" s="259" t="s">
        <v>91</v>
      </c>
      <c r="AV211" s="14" t="s">
        <v>91</v>
      </c>
      <c r="AW211" s="14" t="s">
        <v>36</v>
      </c>
      <c r="AX211" s="14" t="s">
        <v>82</v>
      </c>
      <c r="AY211" s="259" t="s">
        <v>142</v>
      </c>
    </row>
    <row r="212" s="15" customFormat="1">
      <c r="A212" s="15"/>
      <c r="B212" s="260"/>
      <c r="C212" s="261"/>
      <c r="D212" s="240" t="s">
        <v>153</v>
      </c>
      <c r="E212" s="262" t="s">
        <v>1</v>
      </c>
      <c r="F212" s="263" t="s">
        <v>156</v>
      </c>
      <c r="G212" s="261"/>
      <c r="H212" s="264">
        <v>4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153</v>
      </c>
      <c r="AU212" s="270" t="s">
        <v>91</v>
      </c>
      <c r="AV212" s="15" t="s">
        <v>149</v>
      </c>
      <c r="AW212" s="15" t="s">
        <v>36</v>
      </c>
      <c r="AX212" s="15" t="s">
        <v>14</v>
      </c>
      <c r="AY212" s="270" t="s">
        <v>142</v>
      </c>
    </row>
    <row r="213" s="2" customFormat="1" ht="33" customHeight="1">
      <c r="A213" s="39"/>
      <c r="B213" s="40"/>
      <c r="C213" s="220" t="s">
        <v>262</v>
      </c>
      <c r="D213" s="220" t="s">
        <v>144</v>
      </c>
      <c r="E213" s="221" t="s">
        <v>263</v>
      </c>
      <c r="F213" s="222" t="s">
        <v>264</v>
      </c>
      <c r="G213" s="223" t="s">
        <v>147</v>
      </c>
      <c r="H213" s="224">
        <v>240</v>
      </c>
      <c r="I213" s="225"/>
      <c r="J213" s="226">
        <f>ROUND(I213*H213,2)</f>
        <v>0</v>
      </c>
      <c r="K213" s="222" t="s">
        <v>148</v>
      </c>
      <c r="L213" s="45"/>
      <c r="M213" s="227" t="s">
        <v>1</v>
      </c>
      <c r="N213" s="228" t="s">
        <v>47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149</v>
      </c>
      <c r="AT213" s="231" t="s">
        <v>144</v>
      </c>
      <c r="AU213" s="231" t="s">
        <v>91</v>
      </c>
      <c r="AY213" s="18" t="s">
        <v>142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14</v>
      </c>
      <c r="BK213" s="232">
        <f>ROUND(I213*H213,2)</f>
        <v>0</v>
      </c>
      <c r="BL213" s="18" t="s">
        <v>149</v>
      </c>
      <c r="BM213" s="231" t="s">
        <v>265</v>
      </c>
    </row>
    <row r="214" s="2" customFormat="1">
      <c r="A214" s="39"/>
      <c r="B214" s="40"/>
      <c r="C214" s="41"/>
      <c r="D214" s="233" t="s">
        <v>151</v>
      </c>
      <c r="E214" s="41"/>
      <c r="F214" s="234" t="s">
        <v>266</v>
      </c>
      <c r="G214" s="41"/>
      <c r="H214" s="41"/>
      <c r="I214" s="235"/>
      <c r="J214" s="41"/>
      <c r="K214" s="41"/>
      <c r="L214" s="45"/>
      <c r="M214" s="236"/>
      <c r="N214" s="237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151</v>
      </c>
      <c r="AU214" s="18" t="s">
        <v>91</v>
      </c>
    </row>
    <row r="215" s="13" customFormat="1">
      <c r="A215" s="13"/>
      <c r="B215" s="238"/>
      <c r="C215" s="239"/>
      <c r="D215" s="240" t="s">
        <v>153</v>
      </c>
      <c r="E215" s="241" t="s">
        <v>1</v>
      </c>
      <c r="F215" s="242" t="s">
        <v>267</v>
      </c>
      <c r="G215" s="239"/>
      <c r="H215" s="241" t="s">
        <v>1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153</v>
      </c>
      <c r="AU215" s="248" t="s">
        <v>91</v>
      </c>
      <c r="AV215" s="13" t="s">
        <v>14</v>
      </c>
      <c r="AW215" s="13" t="s">
        <v>36</v>
      </c>
      <c r="AX215" s="13" t="s">
        <v>82</v>
      </c>
      <c r="AY215" s="248" t="s">
        <v>142</v>
      </c>
    </row>
    <row r="216" s="14" customFormat="1">
      <c r="A216" s="14"/>
      <c r="B216" s="249"/>
      <c r="C216" s="250"/>
      <c r="D216" s="240" t="s">
        <v>153</v>
      </c>
      <c r="E216" s="251" t="s">
        <v>1</v>
      </c>
      <c r="F216" s="252" t="s">
        <v>268</v>
      </c>
      <c r="G216" s="250"/>
      <c r="H216" s="253">
        <v>240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153</v>
      </c>
      <c r="AU216" s="259" t="s">
        <v>91</v>
      </c>
      <c r="AV216" s="14" t="s">
        <v>91</v>
      </c>
      <c r="AW216" s="14" t="s">
        <v>36</v>
      </c>
      <c r="AX216" s="14" t="s">
        <v>82</v>
      </c>
      <c r="AY216" s="259" t="s">
        <v>142</v>
      </c>
    </row>
    <row r="217" s="15" customFormat="1">
      <c r="A217" s="15"/>
      <c r="B217" s="260"/>
      <c r="C217" s="261"/>
      <c r="D217" s="240" t="s">
        <v>153</v>
      </c>
      <c r="E217" s="262" t="s">
        <v>1</v>
      </c>
      <c r="F217" s="263" t="s">
        <v>156</v>
      </c>
      <c r="G217" s="261"/>
      <c r="H217" s="264">
        <v>240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0" t="s">
        <v>153</v>
      </c>
      <c r="AU217" s="270" t="s">
        <v>91</v>
      </c>
      <c r="AV217" s="15" t="s">
        <v>149</v>
      </c>
      <c r="AW217" s="15" t="s">
        <v>36</v>
      </c>
      <c r="AX217" s="15" t="s">
        <v>14</v>
      </c>
      <c r="AY217" s="270" t="s">
        <v>142</v>
      </c>
    </row>
    <row r="218" s="2" customFormat="1" ht="33" customHeight="1">
      <c r="A218" s="39"/>
      <c r="B218" s="40"/>
      <c r="C218" s="220" t="s">
        <v>7</v>
      </c>
      <c r="D218" s="220" t="s">
        <v>144</v>
      </c>
      <c r="E218" s="221" t="s">
        <v>269</v>
      </c>
      <c r="F218" s="222" t="s">
        <v>270</v>
      </c>
      <c r="G218" s="223" t="s">
        <v>147</v>
      </c>
      <c r="H218" s="224">
        <v>259</v>
      </c>
      <c r="I218" s="225"/>
      <c r="J218" s="226">
        <f>ROUND(I218*H218,2)</f>
        <v>0</v>
      </c>
      <c r="K218" s="222" t="s">
        <v>148</v>
      </c>
      <c r="L218" s="45"/>
      <c r="M218" s="227" t="s">
        <v>1</v>
      </c>
      <c r="N218" s="228" t="s">
        <v>47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149</v>
      </c>
      <c r="AT218" s="231" t="s">
        <v>144</v>
      </c>
      <c r="AU218" s="231" t="s">
        <v>91</v>
      </c>
      <c r="AY218" s="18" t="s">
        <v>142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14</v>
      </c>
      <c r="BK218" s="232">
        <f>ROUND(I218*H218,2)</f>
        <v>0</v>
      </c>
      <c r="BL218" s="18" t="s">
        <v>149</v>
      </c>
      <c r="BM218" s="231" t="s">
        <v>271</v>
      </c>
    </row>
    <row r="219" s="2" customFormat="1">
      <c r="A219" s="39"/>
      <c r="B219" s="40"/>
      <c r="C219" s="41"/>
      <c r="D219" s="233" t="s">
        <v>151</v>
      </c>
      <c r="E219" s="41"/>
      <c r="F219" s="234" t="s">
        <v>272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151</v>
      </c>
      <c r="AU219" s="18" t="s">
        <v>91</v>
      </c>
    </row>
    <row r="220" s="13" customFormat="1">
      <c r="A220" s="13"/>
      <c r="B220" s="238"/>
      <c r="C220" s="239"/>
      <c r="D220" s="240" t="s">
        <v>153</v>
      </c>
      <c r="E220" s="241" t="s">
        <v>1</v>
      </c>
      <c r="F220" s="242" t="s">
        <v>267</v>
      </c>
      <c r="G220" s="239"/>
      <c r="H220" s="241" t="s">
        <v>1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153</v>
      </c>
      <c r="AU220" s="248" t="s">
        <v>91</v>
      </c>
      <c r="AV220" s="13" t="s">
        <v>14</v>
      </c>
      <c r="AW220" s="13" t="s">
        <v>36</v>
      </c>
      <c r="AX220" s="13" t="s">
        <v>82</v>
      </c>
      <c r="AY220" s="248" t="s">
        <v>142</v>
      </c>
    </row>
    <row r="221" s="14" customFormat="1">
      <c r="A221" s="14"/>
      <c r="B221" s="249"/>
      <c r="C221" s="250"/>
      <c r="D221" s="240" t="s">
        <v>153</v>
      </c>
      <c r="E221" s="251" t="s">
        <v>1</v>
      </c>
      <c r="F221" s="252" t="s">
        <v>273</v>
      </c>
      <c r="G221" s="250"/>
      <c r="H221" s="253">
        <v>259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153</v>
      </c>
      <c r="AU221" s="259" t="s">
        <v>91</v>
      </c>
      <c r="AV221" s="14" t="s">
        <v>91</v>
      </c>
      <c r="AW221" s="14" t="s">
        <v>36</v>
      </c>
      <c r="AX221" s="14" t="s">
        <v>82</v>
      </c>
      <c r="AY221" s="259" t="s">
        <v>142</v>
      </c>
    </row>
    <row r="222" s="15" customFormat="1">
      <c r="A222" s="15"/>
      <c r="B222" s="260"/>
      <c r="C222" s="261"/>
      <c r="D222" s="240" t="s">
        <v>153</v>
      </c>
      <c r="E222" s="262" t="s">
        <v>1</v>
      </c>
      <c r="F222" s="263" t="s">
        <v>156</v>
      </c>
      <c r="G222" s="261"/>
      <c r="H222" s="264">
        <v>259</v>
      </c>
      <c r="I222" s="265"/>
      <c r="J222" s="261"/>
      <c r="K222" s="261"/>
      <c r="L222" s="266"/>
      <c r="M222" s="267"/>
      <c r="N222" s="268"/>
      <c r="O222" s="268"/>
      <c r="P222" s="268"/>
      <c r="Q222" s="268"/>
      <c r="R222" s="268"/>
      <c r="S222" s="268"/>
      <c r="T222" s="26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0" t="s">
        <v>153</v>
      </c>
      <c r="AU222" s="270" t="s">
        <v>91</v>
      </c>
      <c r="AV222" s="15" t="s">
        <v>149</v>
      </c>
      <c r="AW222" s="15" t="s">
        <v>36</v>
      </c>
      <c r="AX222" s="15" t="s">
        <v>14</v>
      </c>
      <c r="AY222" s="270" t="s">
        <v>142</v>
      </c>
    </row>
    <row r="223" s="2" customFormat="1" ht="49.05" customHeight="1">
      <c r="A223" s="39"/>
      <c r="B223" s="40"/>
      <c r="C223" s="220" t="s">
        <v>274</v>
      </c>
      <c r="D223" s="220" t="s">
        <v>144</v>
      </c>
      <c r="E223" s="221" t="s">
        <v>275</v>
      </c>
      <c r="F223" s="222" t="s">
        <v>276</v>
      </c>
      <c r="G223" s="223" t="s">
        <v>147</v>
      </c>
      <c r="H223" s="224">
        <v>11</v>
      </c>
      <c r="I223" s="225"/>
      <c r="J223" s="226">
        <f>ROUND(I223*H223,2)</f>
        <v>0</v>
      </c>
      <c r="K223" s="222" t="s">
        <v>148</v>
      </c>
      <c r="L223" s="45"/>
      <c r="M223" s="227" t="s">
        <v>1</v>
      </c>
      <c r="N223" s="228" t="s">
        <v>47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149</v>
      </c>
      <c r="AT223" s="231" t="s">
        <v>144</v>
      </c>
      <c r="AU223" s="231" t="s">
        <v>91</v>
      </c>
      <c r="AY223" s="18" t="s">
        <v>142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14</v>
      </c>
      <c r="BK223" s="232">
        <f>ROUND(I223*H223,2)</f>
        <v>0</v>
      </c>
      <c r="BL223" s="18" t="s">
        <v>149</v>
      </c>
      <c r="BM223" s="231" t="s">
        <v>277</v>
      </c>
    </row>
    <row r="224" s="2" customFormat="1">
      <c r="A224" s="39"/>
      <c r="B224" s="40"/>
      <c r="C224" s="41"/>
      <c r="D224" s="233" t="s">
        <v>151</v>
      </c>
      <c r="E224" s="41"/>
      <c r="F224" s="234" t="s">
        <v>278</v>
      </c>
      <c r="G224" s="41"/>
      <c r="H224" s="41"/>
      <c r="I224" s="235"/>
      <c r="J224" s="41"/>
      <c r="K224" s="41"/>
      <c r="L224" s="45"/>
      <c r="M224" s="236"/>
      <c r="N224" s="23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151</v>
      </c>
      <c r="AU224" s="18" t="s">
        <v>91</v>
      </c>
    </row>
    <row r="225" s="2" customFormat="1">
      <c r="A225" s="39"/>
      <c r="B225" s="40"/>
      <c r="C225" s="41"/>
      <c r="D225" s="240" t="s">
        <v>279</v>
      </c>
      <c r="E225" s="41"/>
      <c r="F225" s="281" t="s">
        <v>280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279</v>
      </c>
      <c r="AU225" s="18" t="s">
        <v>91</v>
      </c>
    </row>
    <row r="226" s="13" customFormat="1">
      <c r="A226" s="13"/>
      <c r="B226" s="238"/>
      <c r="C226" s="239"/>
      <c r="D226" s="240" t="s">
        <v>153</v>
      </c>
      <c r="E226" s="241" t="s">
        <v>1</v>
      </c>
      <c r="F226" s="242" t="s">
        <v>281</v>
      </c>
      <c r="G226" s="239"/>
      <c r="H226" s="241" t="s">
        <v>1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153</v>
      </c>
      <c r="AU226" s="248" t="s">
        <v>91</v>
      </c>
      <c r="AV226" s="13" t="s">
        <v>14</v>
      </c>
      <c r="AW226" s="13" t="s">
        <v>36</v>
      </c>
      <c r="AX226" s="13" t="s">
        <v>82</v>
      </c>
      <c r="AY226" s="248" t="s">
        <v>142</v>
      </c>
    </row>
    <row r="227" s="14" customFormat="1">
      <c r="A227" s="14"/>
      <c r="B227" s="249"/>
      <c r="C227" s="250"/>
      <c r="D227" s="240" t="s">
        <v>153</v>
      </c>
      <c r="E227" s="251" t="s">
        <v>1</v>
      </c>
      <c r="F227" s="252" t="s">
        <v>282</v>
      </c>
      <c r="G227" s="250"/>
      <c r="H227" s="253">
        <v>11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153</v>
      </c>
      <c r="AU227" s="259" t="s">
        <v>91</v>
      </c>
      <c r="AV227" s="14" t="s">
        <v>91</v>
      </c>
      <c r="AW227" s="14" t="s">
        <v>36</v>
      </c>
      <c r="AX227" s="14" t="s">
        <v>82</v>
      </c>
      <c r="AY227" s="259" t="s">
        <v>142</v>
      </c>
    </row>
    <row r="228" s="15" customFormat="1">
      <c r="A228" s="15"/>
      <c r="B228" s="260"/>
      <c r="C228" s="261"/>
      <c r="D228" s="240" t="s">
        <v>153</v>
      </c>
      <c r="E228" s="262" t="s">
        <v>1</v>
      </c>
      <c r="F228" s="263" t="s">
        <v>156</v>
      </c>
      <c r="G228" s="261"/>
      <c r="H228" s="264">
        <v>11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0" t="s">
        <v>153</v>
      </c>
      <c r="AU228" s="270" t="s">
        <v>91</v>
      </c>
      <c r="AV228" s="15" t="s">
        <v>149</v>
      </c>
      <c r="AW228" s="15" t="s">
        <v>36</v>
      </c>
      <c r="AX228" s="15" t="s">
        <v>14</v>
      </c>
      <c r="AY228" s="270" t="s">
        <v>142</v>
      </c>
    </row>
    <row r="229" s="2" customFormat="1" ht="24.15" customHeight="1">
      <c r="A229" s="39"/>
      <c r="B229" s="40"/>
      <c r="C229" s="220" t="s">
        <v>283</v>
      </c>
      <c r="D229" s="220" t="s">
        <v>144</v>
      </c>
      <c r="E229" s="221" t="s">
        <v>284</v>
      </c>
      <c r="F229" s="222" t="s">
        <v>285</v>
      </c>
      <c r="G229" s="223" t="s">
        <v>147</v>
      </c>
      <c r="H229" s="224">
        <v>11</v>
      </c>
      <c r="I229" s="225"/>
      <c r="J229" s="226">
        <f>ROUND(I229*H229,2)</f>
        <v>0</v>
      </c>
      <c r="K229" s="222" t="s">
        <v>148</v>
      </c>
      <c r="L229" s="45"/>
      <c r="M229" s="227" t="s">
        <v>1</v>
      </c>
      <c r="N229" s="228" t="s">
        <v>47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149</v>
      </c>
      <c r="AT229" s="231" t="s">
        <v>144</v>
      </c>
      <c r="AU229" s="231" t="s">
        <v>91</v>
      </c>
      <c r="AY229" s="18" t="s">
        <v>142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14</v>
      </c>
      <c r="BK229" s="232">
        <f>ROUND(I229*H229,2)</f>
        <v>0</v>
      </c>
      <c r="BL229" s="18" t="s">
        <v>149</v>
      </c>
      <c r="BM229" s="231" t="s">
        <v>286</v>
      </c>
    </row>
    <row r="230" s="2" customFormat="1">
      <c r="A230" s="39"/>
      <c r="B230" s="40"/>
      <c r="C230" s="41"/>
      <c r="D230" s="233" t="s">
        <v>151</v>
      </c>
      <c r="E230" s="41"/>
      <c r="F230" s="234" t="s">
        <v>287</v>
      </c>
      <c r="G230" s="41"/>
      <c r="H230" s="41"/>
      <c r="I230" s="235"/>
      <c r="J230" s="41"/>
      <c r="K230" s="41"/>
      <c r="L230" s="45"/>
      <c r="M230" s="236"/>
      <c r="N230" s="237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151</v>
      </c>
      <c r="AU230" s="18" t="s">
        <v>91</v>
      </c>
    </row>
    <row r="231" s="2" customFormat="1">
      <c r="A231" s="39"/>
      <c r="B231" s="40"/>
      <c r="C231" s="41"/>
      <c r="D231" s="240" t="s">
        <v>279</v>
      </c>
      <c r="E231" s="41"/>
      <c r="F231" s="281" t="s">
        <v>288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279</v>
      </c>
      <c r="AU231" s="18" t="s">
        <v>91</v>
      </c>
    </row>
    <row r="232" s="13" customFormat="1">
      <c r="A232" s="13"/>
      <c r="B232" s="238"/>
      <c r="C232" s="239"/>
      <c r="D232" s="240" t="s">
        <v>153</v>
      </c>
      <c r="E232" s="241" t="s">
        <v>1</v>
      </c>
      <c r="F232" s="242" t="s">
        <v>281</v>
      </c>
      <c r="G232" s="239"/>
      <c r="H232" s="241" t="s">
        <v>1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153</v>
      </c>
      <c r="AU232" s="248" t="s">
        <v>91</v>
      </c>
      <c r="AV232" s="13" t="s">
        <v>14</v>
      </c>
      <c r="AW232" s="13" t="s">
        <v>36</v>
      </c>
      <c r="AX232" s="13" t="s">
        <v>82</v>
      </c>
      <c r="AY232" s="248" t="s">
        <v>142</v>
      </c>
    </row>
    <row r="233" s="14" customFormat="1">
      <c r="A233" s="14"/>
      <c r="B233" s="249"/>
      <c r="C233" s="250"/>
      <c r="D233" s="240" t="s">
        <v>153</v>
      </c>
      <c r="E233" s="251" t="s">
        <v>1</v>
      </c>
      <c r="F233" s="252" t="s">
        <v>289</v>
      </c>
      <c r="G233" s="250"/>
      <c r="H233" s="253">
        <v>11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153</v>
      </c>
      <c r="AU233" s="259" t="s">
        <v>91</v>
      </c>
      <c r="AV233" s="14" t="s">
        <v>91</v>
      </c>
      <c r="AW233" s="14" t="s">
        <v>36</v>
      </c>
      <c r="AX233" s="14" t="s">
        <v>82</v>
      </c>
      <c r="AY233" s="259" t="s">
        <v>142</v>
      </c>
    </row>
    <row r="234" s="15" customFormat="1">
      <c r="A234" s="15"/>
      <c r="B234" s="260"/>
      <c r="C234" s="261"/>
      <c r="D234" s="240" t="s">
        <v>153</v>
      </c>
      <c r="E234" s="262" t="s">
        <v>1</v>
      </c>
      <c r="F234" s="263" t="s">
        <v>156</v>
      </c>
      <c r="G234" s="261"/>
      <c r="H234" s="264">
        <v>11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153</v>
      </c>
      <c r="AU234" s="270" t="s">
        <v>91</v>
      </c>
      <c r="AV234" s="15" t="s">
        <v>149</v>
      </c>
      <c r="AW234" s="15" t="s">
        <v>36</v>
      </c>
      <c r="AX234" s="15" t="s">
        <v>14</v>
      </c>
      <c r="AY234" s="270" t="s">
        <v>142</v>
      </c>
    </row>
    <row r="235" s="2" customFormat="1" ht="24.15" customHeight="1">
      <c r="A235" s="39"/>
      <c r="B235" s="40"/>
      <c r="C235" s="220" t="s">
        <v>290</v>
      </c>
      <c r="D235" s="220" t="s">
        <v>144</v>
      </c>
      <c r="E235" s="221" t="s">
        <v>291</v>
      </c>
      <c r="F235" s="222" t="s">
        <v>292</v>
      </c>
      <c r="G235" s="223" t="s">
        <v>147</v>
      </c>
      <c r="H235" s="224">
        <v>11</v>
      </c>
      <c r="I235" s="225"/>
      <c r="J235" s="226">
        <f>ROUND(I235*H235,2)</f>
        <v>0</v>
      </c>
      <c r="K235" s="222" t="s">
        <v>148</v>
      </c>
      <c r="L235" s="45"/>
      <c r="M235" s="227" t="s">
        <v>1</v>
      </c>
      <c r="N235" s="228" t="s">
        <v>47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149</v>
      </c>
      <c r="AT235" s="231" t="s">
        <v>144</v>
      </c>
      <c r="AU235" s="231" t="s">
        <v>91</v>
      </c>
      <c r="AY235" s="18" t="s">
        <v>142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14</v>
      </c>
      <c r="BK235" s="232">
        <f>ROUND(I235*H235,2)</f>
        <v>0</v>
      </c>
      <c r="BL235" s="18" t="s">
        <v>149</v>
      </c>
      <c r="BM235" s="231" t="s">
        <v>293</v>
      </c>
    </row>
    <row r="236" s="2" customFormat="1">
      <c r="A236" s="39"/>
      <c r="B236" s="40"/>
      <c r="C236" s="41"/>
      <c r="D236" s="233" t="s">
        <v>151</v>
      </c>
      <c r="E236" s="41"/>
      <c r="F236" s="234" t="s">
        <v>294</v>
      </c>
      <c r="G236" s="41"/>
      <c r="H236" s="41"/>
      <c r="I236" s="235"/>
      <c r="J236" s="41"/>
      <c r="K236" s="41"/>
      <c r="L236" s="45"/>
      <c r="M236" s="236"/>
      <c r="N236" s="237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151</v>
      </c>
      <c r="AU236" s="18" t="s">
        <v>91</v>
      </c>
    </row>
    <row r="237" s="2" customFormat="1">
      <c r="A237" s="39"/>
      <c r="B237" s="40"/>
      <c r="C237" s="41"/>
      <c r="D237" s="240" t="s">
        <v>279</v>
      </c>
      <c r="E237" s="41"/>
      <c r="F237" s="281" t="s">
        <v>295</v>
      </c>
      <c r="G237" s="41"/>
      <c r="H237" s="41"/>
      <c r="I237" s="235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279</v>
      </c>
      <c r="AU237" s="18" t="s">
        <v>91</v>
      </c>
    </row>
    <row r="238" s="13" customFormat="1">
      <c r="A238" s="13"/>
      <c r="B238" s="238"/>
      <c r="C238" s="239"/>
      <c r="D238" s="240" t="s">
        <v>153</v>
      </c>
      <c r="E238" s="241" t="s">
        <v>1</v>
      </c>
      <c r="F238" s="242" t="s">
        <v>281</v>
      </c>
      <c r="G238" s="239"/>
      <c r="H238" s="241" t="s">
        <v>1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153</v>
      </c>
      <c r="AU238" s="248" t="s">
        <v>91</v>
      </c>
      <c r="AV238" s="13" t="s">
        <v>14</v>
      </c>
      <c r="AW238" s="13" t="s">
        <v>36</v>
      </c>
      <c r="AX238" s="13" t="s">
        <v>82</v>
      </c>
      <c r="AY238" s="248" t="s">
        <v>142</v>
      </c>
    </row>
    <row r="239" s="14" customFormat="1">
      <c r="A239" s="14"/>
      <c r="B239" s="249"/>
      <c r="C239" s="250"/>
      <c r="D239" s="240" t="s">
        <v>153</v>
      </c>
      <c r="E239" s="251" t="s">
        <v>1</v>
      </c>
      <c r="F239" s="252" t="s">
        <v>296</v>
      </c>
      <c r="G239" s="250"/>
      <c r="H239" s="253">
        <v>11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153</v>
      </c>
      <c r="AU239" s="259" t="s">
        <v>91</v>
      </c>
      <c r="AV239" s="14" t="s">
        <v>91</v>
      </c>
      <c r="AW239" s="14" t="s">
        <v>36</v>
      </c>
      <c r="AX239" s="14" t="s">
        <v>82</v>
      </c>
      <c r="AY239" s="259" t="s">
        <v>142</v>
      </c>
    </row>
    <row r="240" s="15" customFormat="1">
      <c r="A240" s="15"/>
      <c r="B240" s="260"/>
      <c r="C240" s="261"/>
      <c r="D240" s="240" t="s">
        <v>153</v>
      </c>
      <c r="E240" s="262" t="s">
        <v>1</v>
      </c>
      <c r="F240" s="263" t="s">
        <v>156</v>
      </c>
      <c r="G240" s="261"/>
      <c r="H240" s="264">
        <v>11</v>
      </c>
      <c r="I240" s="265"/>
      <c r="J240" s="261"/>
      <c r="K240" s="261"/>
      <c r="L240" s="266"/>
      <c r="M240" s="267"/>
      <c r="N240" s="268"/>
      <c r="O240" s="268"/>
      <c r="P240" s="268"/>
      <c r="Q240" s="268"/>
      <c r="R240" s="268"/>
      <c r="S240" s="268"/>
      <c r="T240" s="26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0" t="s">
        <v>153</v>
      </c>
      <c r="AU240" s="270" t="s">
        <v>91</v>
      </c>
      <c r="AV240" s="15" t="s">
        <v>149</v>
      </c>
      <c r="AW240" s="15" t="s">
        <v>36</v>
      </c>
      <c r="AX240" s="15" t="s">
        <v>14</v>
      </c>
      <c r="AY240" s="270" t="s">
        <v>142</v>
      </c>
    </row>
    <row r="241" s="2" customFormat="1" ht="49.05" customHeight="1">
      <c r="A241" s="39"/>
      <c r="B241" s="40"/>
      <c r="C241" s="220" t="s">
        <v>297</v>
      </c>
      <c r="D241" s="220" t="s">
        <v>144</v>
      </c>
      <c r="E241" s="221" t="s">
        <v>298</v>
      </c>
      <c r="F241" s="222" t="s">
        <v>299</v>
      </c>
      <c r="G241" s="223" t="s">
        <v>147</v>
      </c>
      <c r="H241" s="224">
        <v>11</v>
      </c>
      <c r="I241" s="225"/>
      <c r="J241" s="226">
        <f>ROUND(I241*H241,2)</f>
        <v>0</v>
      </c>
      <c r="K241" s="222" t="s">
        <v>148</v>
      </c>
      <c r="L241" s="45"/>
      <c r="M241" s="227" t="s">
        <v>1</v>
      </c>
      <c r="N241" s="228" t="s">
        <v>47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149</v>
      </c>
      <c r="AT241" s="231" t="s">
        <v>144</v>
      </c>
      <c r="AU241" s="231" t="s">
        <v>91</v>
      </c>
      <c r="AY241" s="18" t="s">
        <v>142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14</v>
      </c>
      <c r="BK241" s="232">
        <f>ROUND(I241*H241,2)</f>
        <v>0</v>
      </c>
      <c r="BL241" s="18" t="s">
        <v>149</v>
      </c>
      <c r="BM241" s="231" t="s">
        <v>300</v>
      </c>
    </row>
    <row r="242" s="2" customFormat="1">
      <c r="A242" s="39"/>
      <c r="B242" s="40"/>
      <c r="C242" s="41"/>
      <c r="D242" s="233" t="s">
        <v>151</v>
      </c>
      <c r="E242" s="41"/>
      <c r="F242" s="234" t="s">
        <v>301</v>
      </c>
      <c r="G242" s="41"/>
      <c r="H242" s="41"/>
      <c r="I242" s="235"/>
      <c r="J242" s="41"/>
      <c r="K242" s="41"/>
      <c r="L242" s="45"/>
      <c r="M242" s="236"/>
      <c r="N242" s="237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151</v>
      </c>
      <c r="AU242" s="18" t="s">
        <v>91</v>
      </c>
    </row>
    <row r="243" s="13" customFormat="1">
      <c r="A243" s="13"/>
      <c r="B243" s="238"/>
      <c r="C243" s="239"/>
      <c r="D243" s="240" t="s">
        <v>153</v>
      </c>
      <c r="E243" s="241" t="s">
        <v>1</v>
      </c>
      <c r="F243" s="242" t="s">
        <v>281</v>
      </c>
      <c r="G243" s="239"/>
      <c r="H243" s="241" t="s">
        <v>1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153</v>
      </c>
      <c r="AU243" s="248" t="s">
        <v>91</v>
      </c>
      <c r="AV243" s="13" t="s">
        <v>14</v>
      </c>
      <c r="AW243" s="13" t="s">
        <v>36</v>
      </c>
      <c r="AX243" s="13" t="s">
        <v>82</v>
      </c>
      <c r="AY243" s="248" t="s">
        <v>142</v>
      </c>
    </row>
    <row r="244" s="14" customFormat="1">
      <c r="A244" s="14"/>
      <c r="B244" s="249"/>
      <c r="C244" s="250"/>
      <c r="D244" s="240" t="s">
        <v>153</v>
      </c>
      <c r="E244" s="251" t="s">
        <v>1</v>
      </c>
      <c r="F244" s="252" t="s">
        <v>302</v>
      </c>
      <c r="G244" s="250"/>
      <c r="H244" s="253">
        <v>11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153</v>
      </c>
      <c r="AU244" s="259" t="s">
        <v>91</v>
      </c>
      <c r="AV244" s="14" t="s">
        <v>91</v>
      </c>
      <c r="AW244" s="14" t="s">
        <v>36</v>
      </c>
      <c r="AX244" s="14" t="s">
        <v>82</v>
      </c>
      <c r="AY244" s="259" t="s">
        <v>142</v>
      </c>
    </row>
    <row r="245" s="15" customFormat="1">
      <c r="A245" s="15"/>
      <c r="B245" s="260"/>
      <c r="C245" s="261"/>
      <c r="D245" s="240" t="s">
        <v>153</v>
      </c>
      <c r="E245" s="262" t="s">
        <v>1</v>
      </c>
      <c r="F245" s="263" t="s">
        <v>156</v>
      </c>
      <c r="G245" s="261"/>
      <c r="H245" s="264">
        <v>11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0" t="s">
        <v>153</v>
      </c>
      <c r="AU245" s="270" t="s">
        <v>91</v>
      </c>
      <c r="AV245" s="15" t="s">
        <v>149</v>
      </c>
      <c r="AW245" s="15" t="s">
        <v>36</v>
      </c>
      <c r="AX245" s="15" t="s">
        <v>14</v>
      </c>
      <c r="AY245" s="270" t="s">
        <v>142</v>
      </c>
    </row>
    <row r="246" s="2" customFormat="1" ht="24.15" customHeight="1">
      <c r="A246" s="39"/>
      <c r="B246" s="40"/>
      <c r="C246" s="220" t="s">
        <v>303</v>
      </c>
      <c r="D246" s="220" t="s">
        <v>144</v>
      </c>
      <c r="E246" s="221" t="s">
        <v>304</v>
      </c>
      <c r="F246" s="222" t="s">
        <v>305</v>
      </c>
      <c r="G246" s="223" t="s">
        <v>147</v>
      </c>
      <c r="H246" s="224">
        <v>11</v>
      </c>
      <c r="I246" s="225"/>
      <c r="J246" s="226">
        <f>ROUND(I246*H246,2)</f>
        <v>0</v>
      </c>
      <c r="K246" s="222" t="s">
        <v>148</v>
      </c>
      <c r="L246" s="45"/>
      <c r="M246" s="227" t="s">
        <v>1</v>
      </c>
      <c r="N246" s="228" t="s">
        <v>47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149</v>
      </c>
      <c r="AT246" s="231" t="s">
        <v>144</v>
      </c>
      <c r="AU246" s="231" t="s">
        <v>91</v>
      </c>
      <c r="AY246" s="18" t="s">
        <v>142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14</v>
      </c>
      <c r="BK246" s="232">
        <f>ROUND(I246*H246,2)</f>
        <v>0</v>
      </c>
      <c r="BL246" s="18" t="s">
        <v>149</v>
      </c>
      <c r="BM246" s="231" t="s">
        <v>306</v>
      </c>
    </row>
    <row r="247" s="2" customFormat="1">
      <c r="A247" s="39"/>
      <c r="B247" s="40"/>
      <c r="C247" s="41"/>
      <c r="D247" s="233" t="s">
        <v>151</v>
      </c>
      <c r="E247" s="41"/>
      <c r="F247" s="234" t="s">
        <v>307</v>
      </c>
      <c r="G247" s="41"/>
      <c r="H247" s="41"/>
      <c r="I247" s="235"/>
      <c r="J247" s="41"/>
      <c r="K247" s="41"/>
      <c r="L247" s="45"/>
      <c r="M247" s="236"/>
      <c r="N247" s="237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151</v>
      </c>
      <c r="AU247" s="18" t="s">
        <v>91</v>
      </c>
    </row>
    <row r="248" s="13" customFormat="1">
      <c r="A248" s="13"/>
      <c r="B248" s="238"/>
      <c r="C248" s="239"/>
      <c r="D248" s="240" t="s">
        <v>153</v>
      </c>
      <c r="E248" s="241" t="s">
        <v>1</v>
      </c>
      <c r="F248" s="242" t="s">
        <v>281</v>
      </c>
      <c r="G248" s="239"/>
      <c r="H248" s="241" t="s">
        <v>1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153</v>
      </c>
      <c r="AU248" s="248" t="s">
        <v>91</v>
      </c>
      <c r="AV248" s="13" t="s">
        <v>14</v>
      </c>
      <c r="AW248" s="13" t="s">
        <v>36</v>
      </c>
      <c r="AX248" s="13" t="s">
        <v>82</v>
      </c>
      <c r="AY248" s="248" t="s">
        <v>142</v>
      </c>
    </row>
    <row r="249" s="14" customFormat="1">
      <c r="A249" s="14"/>
      <c r="B249" s="249"/>
      <c r="C249" s="250"/>
      <c r="D249" s="240" t="s">
        <v>153</v>
      </c>
      <c r="E249" s="251" t="s">
        <v>1</v>
      </c>
      <c r="F249" s="252" t="s">
        <v>308</v>
      </c>
      <c r="G249" s="250"/>
      <c r="H249" s="253">
        <v>11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153</v>
      </c>
      <c r="AU249" s="259" t="s">
        <v>91</v>
      </c>
      <c r="AV249" s="14" t="s">
        <v>91</v>
      </c>
      <c r="AW249" s="14" t="s">
        <v>36</v>
      </c>
      <c r="AX249" s="14" t="s">
        <v>82</v>
      </c>
      <c r="AY249" s="259" t="s">
        <v>142</v>
      </c>
    </row>
    <row r="250" s="15" customFormat="1">
      <c r="A250" s="15"/>
      <c r="B250" s="260"/>
      <c r="C250" s="261"/>
      <c r="D250" s="240" t="s">
        <v>153</v>
      </c>
      <c r="E250" s="262" t="s">
        <v>1</v>
      </c>
      <c r="F250" s="263" t="s">
        <v>156</v>
      </c>
      <c r="G250" s="261"/>
      <c r="H250" s="264">
        <v>11</v>
      </c>
      <c r="I250" s="265"/>
      <c r="J250" s="261"/>
      <c r="K250" s="261"/>
      <c r="L250" s="266"/>
      <c r="M250" s="267"/>
      <c r="N250" s="268"/>
      <c r="O250" s="268"/>
      <c r="P250" s="268"/>
      <c r="Q250" s="268"/>
      <c r="R250" s="268"/>
      <c r="S250" s="268"/>
      <c r="T250" s="26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0" t="s">
        <v>153</v>
      </c>
      <c r="AU250" s="270" t="s">
        <v>91</v>
      </c>
      <c r="AV250" s="15" t="s">
        <v>149</v>
      </c>
      <c r="AW250" s="15" t="s">
        <v>36</v>
      </c>
      <c r="AX250" s="15" t="s">
        <v>14</v>
      </c>
      <c r="AY250" s="270" t="s">
        <v>142</v>
      </c>
    </row>
    <row r="251" s="2" customFormat="1" ht="78" customHeight="1">
      <c r="A251" s="39"/>
      <c r="B251" s="40"/>
      <c r="C251" s="220" t="s">
        <v>309</v>
      </c>
      <c r="D251" s="220" t="s">
        <v>144</v>
      </c>
      <c r="E251" s="221" t="s">
        <v>310</v>
      </c>
      <c r="F251" s="222" t="s">
        <v>311</v>
      </c>
      <c r="G251" s="223" t="s">
        <v>147</v>
      </c>
      <c r="H251" s="224">
        <v>4</v>
      </c>
      <c r="I251" s="225"/>
      <c r="J251" s="226">
        <f>ROUND(I251*H251,2)</f>
        <v>0</v>
      </c>
      <c r="K251" s="222" t="s">
        <v>148</v>
      </c>
      <c r="L251" s="45"/>
      <c r="M251" s="227" t="s">
        <v>1</v>
      </c>
      <c r="N251" s="228" t="s">
        <v>47</v>
      </c>
      <c r="O251" s="92"/>
      <c r="P251" s="229">
        <f>O251*H251</f>
        <v>0</v>
      </c>
      <c r="Q251" s="229">
        <v>0.089219999999999994</v>
      </c>
      <c r="R251" s="229">
        <f>Q251*H251</f>
        <v>0.35687999999999998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149</v>
      </c>
      <c r="AT251" s="231" t="s">
        <v>144</v>
      </c>
      <c r="AU251" s="231" t="s">
        <v>91</v>
      </c>
      <c r="AY251" s="18" t="s">
        <v>142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14</v>
      </c>
      <c r="BK251" s="232">
        <f>ROUND(I251*H251,2)</f>
        <v>0</v>
      </c>
      <c r="BL251" s="18" t="s">
        <v>149</v>
      </c>
      <c r="BM251" s="231" t="s">
        <v>312</v>
      </c>
    </row>
    <row r="252" s="2" customFormat="1">
      <c r="A252" s="39"/>
      <c r="B252" s="40"/>
      <c r="C252" s="41"/>
      <c r="D252" s="233" t="s">
        <v>151</v>
      </c>
      <c r="E252" s="41"/>
      <c r="F252" s="234" t="s">
        <v>313</v>
      </c>
      <c r="G252" s="41"/>
      <c r="H252" s="41"/>
      <c r="I252" s="235"/>
      <c r="J252" s="41"/>
      <c r="K252" s="41"/>
      <c r="L252" s="45"/>
      <c r="M252" s="236"/>
      <c r="N252" s="23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151</v>
      </c>
      <c r="AU252" s="18" t="s">
        <v>91</v>
      </c>
    </row>
    <row r="253" s="13" customFormat="1">
      <c r="A253" s="13"/>
      <c r="B253" s="238"/>
      <c r="C253" s="239"/>
      <c r="D253" s="240" t="s">
        <v>153</v>
      </c>
      <c r="E253" s="241" t="s">
        <v>1</v>
      </c>
      <c r="F253" s="242" t="s">
        <v>260</v>
      </c>
      <c r="G253" s="239"/>
      <c r="H253" s="241" t="s">
        <v>1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153</v>
      </c>
      <c r="AU253" s="248" t="s">
        <v>91</v>
      </c>
      <c r="AV253" s="13" t="s">
        <v>14</v>
      </c>
      <c r="AW253" s="13" t="s">
        <v>36</v>
      </c>
      <c r="AX253" s="13" t="s">
        <v>82</v>
      </c>
      <c r="AY253" s="248" t="s">
        <v>142</v>
      </c>
    </row>
    <row r="254" s="14" customFormat="1">
      <c r="A254" s="14"/>
      <c r="B254" s="249"/>
      <c r="C254" s="250"/>
      <c r="D254" s="240" t="s">
        <v>153</v>
      </c>
      <c r="E254" s="251" t="s">
        <v>1</v>
      </c>
      <c r="F254" s="252" t="s">
        <v>314</v>
      </c>
      <c r="G254" s="250"/>
      <c r="H254" s="253">
        <v>4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153</v>
      </c>
      <c r="AU254" s="259" t="s">
        <v>91</v>
      </c>
      <c r="AV254" s="14" t="s">
        <v>91</v>
      </c>
      <c r="AW254" s="14" t="s">
        <v>36</v>
      </c>
      <c r="AX254" s="14" t="s">
        <v>82</v>
      </c>
      <c r="AY254" s="259" t="s">
        <v>142</v>
      </c>
    </row>
    <row r="255" s="15" customFormat="1">
      <c r="A255" s="15"/>
      <c r="B255" s="260"/>
      <c r="C255" s="261"/>
      <c r="D255" s="240" t="s">
        <v>153</v>
      </c>
      <c r="E255" s="262" t="s">
        <v>1</v>
      </c>
      <c r="F255" s="263" t="s">
        <v>156</v>
      </c>
      <c r="G255" s="261"/>
      <c r="H255" s="264">
        <v>4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153</v>
      </c>
      <c r="AU255" s="270" t="s">
        <v>91</v>
      </c>
      <c r="AV255" s="15" t="s">
        <v>149</v>
      </c>
      <c r="AW255" s="15" t="s">
        <v>36</v>
      </c>
      <c r="AX255" s="15" t="s">
        <v>14</v>
      </c>
      <c r="AY255" s="270" t="s">
        <v>142</v>
      </c>
    </row>
    <row r="256" s="2" customFormat="1" ht="24.15" customHeight="1">
      <c r="A256" s="39"/>
      <c r="B256" s="40"/>
      <c r="C256" s="271" t="s">
        <v>315</v>
      </c>
      <c r="D256" s="271" t="s">
        <v>210</v>
      </c>
      <c r="E256" s="272" t="s">
        <v>316</v>
      </c>
      <c r="F256" s="273" t="s">
        <v>317</v>
      </c>
      <c r="G256" s="274" t="s">
        <v>147</v>
      </c>
      <c r="H256" s="275">
        <v>4.1200000000000001</v>
      </c>
      <c r="I256" s="276"/>
      <c r="J256" s="277">
        <f>ROUND(I256*H256,2)</f>
        <v>0</v>
      </c>
      <c r="K256" s="273" t="s">
        <v>148</v>
      </c>
      <c r="L256" s="278"/>
      <c r="M256" s="279" t="s">
        <v>1</v>
      </c>
      <c r="N256" s="280" t="s">
        <v>47</v>
      </c>
      <c r="O256" s="92"/>
      <c r="P256" s="229">
        <f>O256*H256</f>
        <v>0</v>
      </c>
      <c r="Q256" s="229">
        <v>0.13100000000000001</v>
      </c>
      <c r="R256" s="229">
        <f>Q256*H256</f>
        <v>0.53972000000000009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191</v>
      </c>
      <c r="AT256" s="231" t="s">
        <v>210</v>
      </c>
      <c r="AU256" s="231" t="s">
        <v>91</v>
      </c>
      <c r="AY256" s="18" t="s">
        <v>142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14</v>
      </c>
      <c r="BK256" s="232">
        <f>ROUND(I256*H256,2)</f>
        <v>0</v>
      </c>
      <c r="BL256" s="18" t="s">
        <v>149</v>
      </c>
      <c r="BM256" s="231" t="s">
        <v>318</v>
      </c>
    </row>
    <row r="257" s="14" customFormat="1">
      <c r="A257" s="14"/>
      <c r="B257" s="249"/>
      <c r="C257" s="250"/>
      <c r="D257" s="240" t="s">
        <v>153</v>
      </c>
      <c r="E257" s="250"/>
      <c r="F257" s="252" t="s">
        <v>319</v>
      </c>
      <c r="G257" s="250"/>
      <c r="H257" s="253">
        <v>4.1200000000000001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153</v>
      </c>
      <c r="AU257" s="259" t="s">
        <v>91</v>
      </c>
      <c r="AV257" s="14" t="s">
        <v>91</v>
      </c>
      <c r="AW257" s="14" t="s">
        <v>4</v>
      </c>
      <c r="AX257" s="14" t="s">
        <v>14</v>
      </c>
      <c r="AY257" s="259" t="s">
        <v>142</v>
      </c>
    </row>
    <row r="258" s="2" customFormat="1" ht="78" customHeight="1">
      <c r="A258" s="39"/>
      <c r="B258" s="40"/>
      <c r="C258" s="220" t="s">
        <v>320</v>
      </c>
      <c r="D258" s="220" t="s">
        <v>144</v>
      </c>
      <c r="E258" s="221" t="s">
        <v>321</v>
      </c>
      <c r="F258" s="222" t="s">
        <v>322</v>
      </c>
      <c r="G258" s="223" t="s">
        <v>147</v>
      </c>
      <c r="H258" s="224">
        <v>240</v>
      </c>
      <c r="I258" s="225"/>
      <c r="J258" s="226">
        <f>ROUND(I258*H258,2)</f>
        <v>0</v>
      </c>
      <c r="K258" s="222" t="s">
        <v>148</v>
      </c>
      <c r="L258" s="45"/>
      <c r="M258" s="227" t="s">
        <v>1</v>
      </c>
      <c r="N258" s="228" t="s">
        <v>47</v>
      </c>
      <c r="O258" s="92"/>
      <c r="P258" s="229">
        <f>O258*H258</f>
        <v>0</v>
      </c>
      <c r="Q258" s="229">
        <v>0.11162</v>
      </c>
      <c r="R258" s="229">
        <f>Q258*H258</f>
        <v>26.788799999999998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149</v>
      </c>
      <c r="AT258" s="231" t="s">
        <v>144</v>
      </c>
      <c r="AU258" s="231" t="s">
        <v>91</v>
      </c>
      <c r="AY258" s="18" t="s">
        <v>142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14</v>
      </c>
      <c r="BK258" s="232">
        <f>ROUND(I258*H258,2)</f>
        <v>0</v>
      </c>
      <c r="BL258" s="18" t="s">
        <v>149</v>
      </c>
      <c r="BM258" s="231" t="s">
        <v>323</v>
      </c>
    </row>
    <row r="259" s="2" customFormat="1">
      <c r="A259" s="39"/>
      <c r="B259" s="40"/>
      <c r="C259" s="41"/>
      <c r="D259" s="233" t="s">
        <v>151</v>
      </c>
      <c r="E259" s="41"/>
      <c r="F259" s="234" t="s">
        <v>324</v>
      </c>
      <c r="G259" s="41"/>
      <c r="H259" s="41"/>
      <c r="I259" s="235"/>
      <c r="J259" s="41"/>
      <c r="K259" s="41"/>
      <c r="L259" s="45"/>
      <c r="M259" s="236"/>
      <c r="N259" s="237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151</v>
      </c>
      <c r="AU259" s="18" t="s">
        <v>91</v>
      </c>
    </row>
    <row r="260" s="13" customFormat="1">
      <c r="A260" s="13"/>
      <c r="B260" s="238"/>
      <c r="C260" s="239"/>
      <c r="D260" s="240" t="s">
        <v>153</v>
      </c>
      <c r="E260" s="241" t="s">
        <v>1</v>
      </c>
      <c r="F260" s="242" t="s">
        <v>267</v>
      </c>
      <c r="G260" s="239"/>
      <c r="H260" s="241" t="s">
        <v>1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153</v>
      </c>
      <c r="AU260" s="248" t="s">
        <v>91</v>
      </c>
      <c r="AV260" s="13" t="s">
        <v>14</v>
      </c>
      <c r="AW260" s="13" t="s">
        <v>36</v>
      </c>
      <c r="AX260" s="13" t="s">
        <v>82</v>
      </c>
      <c r="AY260" s="248" t="s">
        <v>142</v>
      </c>
    </row>
    <row r="261" s="14" customFormat="1">
      <c r="A261" s="14"/>
      <c r="B261" s="249"/>
      <c r="C261" s="250"/>
      <c r="D261" s="240" t="s">
        <v>153</v>
      </c>
      <c r="E261" s="251" t="s">
        <v>1</v>
      </c>
      <c r="F261" s="252" t="s">
        <v>325</v>
      </c>
      <c r="G261" s="250"/>
      <c r="H261" s="253">
        <v>240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153</v>
      </c>
      <c r="AU261" s="259" t="s">
        <v>91</v>
      </c>
      <c r="AV261" s="14" t="s">
        <v>91</v>
      </c>
      <c r="AW261" s="14" t="s">
        <v>36</v>
      </c>
      <c r="AX261" s="14" t="s">
        <v>82</v>
      </c>
      <c r="AY261" s="259" t="s">
        <v>142</v>
      </c>
    </row>
    <row r="262" s="15" customFormat="1">
      <c r="A262" s="15"/>
      <c r="B262" s="260"/>
      <c r="C262" s="261"/>
      <c r="D262" s="240" t="s">
        <v>153</v>
      </c>
      <c r="E262" s="262" t="s">
        <v>1</v>
      </c>
      <c r="F262" s="263" t="s">
        <v>156</v>
      </c>
      <c r="G262" s="261"/>
      <c r="H262" s="264">
        <v>240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0" t="s">
        <v>153</v>
      </c>
      <c r="AU262" s="270" t="s">
        <v>91</v>
      </c>
      <c r="AV262" s="15" t="s">
        <v>149</v>
      </c>
      <c r="AW262" s="15" t="s">
        <v>36</v>
      </c>
      <c r="AX262" s="15" t="s">
        <v>14</v>
      </c>
      <c r="AY262" s="270" t="s">
        <v>142</v>
      </c>
    </row>
    <row r="263" s="2" customFormat="1" ht="21.75" customHeight="1">
      <c r="A263" s="39"/>
      <c r="B263" s="40"/>
      <c r="C263" s="271" t="s">
        <v>326</v>
      </c>
      <c r="D263" s="271" t="s">
        <v>210</v>
      </c>
      <c r="E263" s="272" t="s">
        <v>327</v>
      </c>
      <c r="F263" s="273" t="s">
        <v>328</v>
      </c>
      <c r="G263" s="274" t="s">
        <v>147</v>
      </c>
      <c r="H263" s="275">
        <v>244.80000000000001</v>
      </c>
      <c r="I263" s="276"/>
      <c r="J263" s="277">
        <f>ROUND(I263*H263,2)</f>
        <v>0</v>
      </c>
      <c r="K263" s="273" t="s">
        <v>148</v>
      </c>
      <c r="L263" s="278"/>
      <c r="M263" s="279" t="s">
        <v>1</v>
      </c>
      <c r="N263" s="280" t="s">
        <v>47</v>
      </c>
      <c r="O263" s="92"/>
      <c r="P263" s="229">
        <f>O263*H263</f>
        <v>0</v>
      </c>
      <c r="Q263" s="229">
        <v>0.17599999999999999</v>
      </c>
      <c r="R263" s="229">
        <f>Q263*H263</f>
        <v>43.084800000000001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191</v>
      </c>
      <c r="AT263" s="231" t="s">
        <v>210</v>
      </c>
      <c r="AU263" s="231" t="s">
        <v>91</v>
      </c>
      <c r="AY263" s="18" t="s">
        <v>142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14</v>
      </c>
      <c r="BK263" s="232">
        <f>ROUND(I263*H263,2)</f>
        <v>0</v>
      </c>
      <c r="BL263" s="18" t="s">
        <v>149</v>
      </c>
      <c r="BM263" s="231" t="s">
        <v>329</v>
      </c>
    </row>
    <row r="264" s="14" customFormat="1">
      <c r="A264" s="14"/>
      <c r="B264" s="249"/>
      <c r="C264" s="250"/>
      <c r="D264" s="240" t="s">
        <v>153</v>
      </c>
      <c r="E264" s="250"/>
      <c r="F264" s="252" t="s">
        <v>330</v>
      </c>
      <c r="G264" s="250"/>
      <c r="H264" s="253">
        <v>244.80000000000001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153</v>
      </c>
      <c r="AU264" s="259" t="s">
        <v>91</v>
      </c>
      <c r="AV264" s="14" t="s">
        <v>91</v>
      </c>
      <c r="AW264" s="14" t="s">
        <v>4</v>
      </c>
      <c r="AX264" s="14" t="s">
        <v>14</v>
      </c>
      <c r="AY264" s="259" t="s">
        <v>142</v>
      </c>
    </row>
    <row r="265" s="12" customFormat="1" ht="22.8" customHeight="1">
      <c r="A265" s="12"/>
      <c r="B265" s="204"/>
      <c r="C265" s="205"/>
      <c r="D265" s="206" t="s">
        <v>81</v>
      </c>
      <c r="E265" s="218" t="s">
        <v>191</v>
      </c>
      <c r="F265" s="218" t="s">
        <v>331</v>
      </c>
      <c r="G265" s="205"/>
      <c r="H265" s="205"/>
      <c r="I265" s="208"/>
      <c r="J265" s="219">
        <f>BK265</f>
        <v>0</v>
      </c>
      <c r="K265" s="205"/>
      <c r="L265" s="210"/>
      <c r="M265" s="211"/>
      <c r="N265" s="212"/>
      <c r="O265" s="212"/>
      <c r="P265" s="213">
        <f>SUM(P266:P285)</f>
        <v>0</v>
      </c>
      <c r="Q265" s="212"/>
      <c r="R265" s="213">
        <f>SUM(R266:R285)</f>
        <v>2.1999599999999999</v>
      </c>
      <c r="S265" s="212"/>
      <c r="T265" s="214">
        <f>SUM(T266:T285)</f>
        <v>3.54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5" t="s">
        <v>14</v>
      </c>
      <c r="AT265" s="216" t="s">
        <v>81</v>
      </c>
      <c r="AU265" s="216" t="s">
        <v>14</v>
      </c>
      <c r="AY265" s="215" t="s">
        <v>142</v>
      </c>
      <c r="BK265" s="217">
        <f>SUM(BK266:BK285)</f>
        <v>0</v>
      </c>
    </row>
    <row r="266" s="2" customFormat="1" ht="37.8" customHeight="1">
      <c r="A266" s="39"/>
      <c r="B266" s="40"/>
      <c r="C266" s="220" t="s">
        <v>332</v>
      </c>
      <c r="D266" s="220" t="s">
        <v>144</v>
      </c>
      <c r="E266" s="221" t="s">
        <v>333</v>
      </c>
      <c r="F266" s="222" t="s">
        <v>334</v>
      </c>
      <c r="G266" s="223" t="s">
        <v>242</v>
      </c>
      <c r="H266" s="224">
        <v>1</v>
      </c>
      <c r="I266" s="225"/>
      <c r="J266" s="226">
        <f>ROUND(I266*H266,2)</f>
        <v>0</v>
      </c>
      <c r="K266" s="222" t="s">
        <v>1</v>
      </c>
      <c r="L266" s="45"/>
      <c r="M266" s="227" t="s">
        <v>1</v>
      </c>
      <c r="N266" s="228" t="s">
        <v>47</v>
      </c>
      <c r="O266" s="92"/>
      <c r="P266" s="229">
        <f>O266*H266</f>
        <v>0</v>
      </c>
      <c r="Q266" s="229">
        <v>0.080000000000000002</v>
      </c>
      <c r="R266" s="229">
        <f>Q266*H266</f>
        <v>0.080000000000000002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149</v>
      </c>
      <c r="AT266" s="231" t="s">
        <v>144</v>
      </c>
      <c r="AU266" s="231" t="s">
        <v>91</v>
      </c>
      <c r="AY266" s="18" t="s">
        <v>142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14</v>
      </c>
      <c r="BK266" s="232">
        <f>ROUND(I266*H266,2)</f>
        <v>0</v>
      </c>
      <c r="BL266" s="18" t="s">
        <v>149</v>
      </c>
      <c r="BM266" s="231" t="s">
        <v>335</v>
      </c>
    </row>
    <row r="267" s="2" customFormat="1">
      <c r="A267" s="39"/>
      <c r="B267" s="40"/>
      <c r="C267" s="41"/>
      <c r="D267" s="240" t="s">
        <v>279</v>
      </c>
      <c r="E267" s="41"/>
      <c r="F267" s="281" t="s">
        <v>336</v>
      </c>
      <c r="G267" s="41"/>
      <c r="H267" s="41"/>
      <c r="I267" s="235"/>
      <c r="J267" s="41"/>
      <c r="K267" s="41"/>
      <c r="L267" s="45"/>
      <c r="M267" s="236"/>
      <c r="N267" s="237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279</v>
      </c>
      <c r="AU267" s="18" t="s">
        <v>91</v>
      </c>
    </row>
    <row r="268" s="2" customFormat="1" ht="33" customHeight="1">
      <c r="A268" s="39"/>
      <c r="B268" s="40"/>
      <c r="C268" s="220" t="s">
        <v>337</v>
      </c>
      <c r="D268" s="220" t="s">
        <v>144</v>
      </c>
      <c r="E268" s="221" t="s">
        <v>338</v>
      </c>
      <c r="F268" s="222" t="s">
        <v>339</v>
      </c>
      <c r="G268" s="223" t="s">
        <v>182</v>
      </c>
      <c r="H268" s="224">
        <v>1</v>
      </c>
      <c r="I268" s="225"/>
      <c r="J268" s="226">
        <f>ROUND(I268*H268,2)</f>
        <v>0</v>
      </c>
      <c r="K268" s="222" t="s">
        <v>148</v>
      </c>
      <c r="L268" s="45"/>
      <c r="M268" s="227" t="s">
        <v>1</v>
      </c>
      <c r="N268" s="228" t="s">
        <v>47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1.9199999999999999</v>
      </c>
      <c r="T268" s="230">
        <f>S268*H268</f>
        <v>1.9199999999999999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149</v>
      </c>
      <c r="AT268" s="231" t="s">
        <v>144</v>
      </c>
      <c r="AU268" s="231" t="s">
        <v>91</v>
      </c>
      <c r="AY268" s="18" t="s">
        <v>142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14</v>
      </c>
      <c r="BK268" s="232">
        <f>ROUND(I268*H268,2)</f>
        <v>0</v>
      </c>
      <c r="BL268" s="18" t="s">
        <v>149</v>
      </c>
      <c r="BM268" s="231" t="s">
        <v>340</v>
      </c>
    </row>
    <row r="269" s="2" customFormat="1">
      <c r="A269" s="39"/>
      <c r="B269" s="40"/>
      <c r="C269" s="41"/>
      <c r="D269" s="233" t="s">
        <v>151</v>
      </c>
      <c r="E269" s="41"/>
      <c r="F269" s="234" t="s">
        <v>341</v>
      </c>
      <c r="G269" s="41"/>
      <c r="H269" s="41"/>
      <c r="I269" s="235"/>
      <c r="J269" s="41"/>
      <c r="K269" s="41"/>
      <c r="L269" s="45"/>
      <c r="M269" s="236"/>
      <c r="N269" s="237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151</v>
      </c>
      <c r="AU269" s="18" t="s">
        <v>91</v>
      </c>
    </row>
    <row r="270" s="13" customFormat="1">
      <c r="A270" s="13"/>
      <c r="B270" s="238"/>
      <c r="C270" s="239"/>
      <c r="D270" s="240" t="s">
        <v>153</v>
      </c>
      <c r="E270" s="241" t="s">
        <v>1</v>
      </c>
      <c r="F270" s="242" t="s">
        <v>154</v>
      </c>
      <c r="G270" s="239"/>
      <c r="H270" s="241" t="s">
        <v>1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153</v>
      </c>
      <c r="AU270" s="248" t="s">
        <v>91</v>
      </c>
      <c r="AV270" s="13" t="s">
        <v>14</v>
      </c>
      <c r="AW270" s="13" t="s">
        <v>36</v>
      </c>
      <c r="AX270" s="13" t="s">
        <v>82</v>
      </c>
      <c r="AY270" s="248" t="s">
        <v>142</v>
      </c>
    </row>
    <row r="271" s="14" customFormat="1">
      <c r="A271" s="14"/>
      <c r="B271" s="249"/>
      <c r="C271" s="250"/>
      <c r="D271" s="240" t="s">
        <v>153</v>
      </c>
      <c r="E271" s="251" t="s">
        <v>1</v>
      </c>
      <c r="F271" s="252" t="s">
        <v>342</v>
      </c>
      <c r="G271" s="250"/>
      <c r="H271" s="253">
        <v>1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153</v>
      </c>
      <c r="AU271" s="259" t="s">
        <v>91</v>
      </c>
      <c r="AV271" s="14" t="s">
        <v>91</v>
      </c>
      <c r="AW271" s="14" t="s">
        <v>36</v>
      </c>
      <c r="AX271" s="14" t="s">
        <v>82</v>
      </c>
      <c r="AY271" s="259" t="s">
        <v>142</v>
      </c>
    </row>
    <row r="272" s="15" customFormat="1">
      <c r="A272" s="15"/>
      <c r="B272" s="260"/>
      <c r="C272" s="261"/>
      <c r="D272" s="240" t="s">
        <v>153</v>
      </c>
      <c r="E272" s="262" t="s">
        <v>1</v>
      </c>
      <c r="F272" s="263" t="s">
        <v>156</v>
      </c>
      <c r="G272" s="261"/>
      <c r="H272" s="264">
        <v>1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0" t="s">
        <v>153</v>
      </c>
      <c r="AU272" s="270" t="s">
        <v>91</v>
      </c>
      <c r="AV272" s="15" t="s">
        <v>149</v>
      </c>
      <c r="AW272" s="15" t="s">
        <v>36</v>
      </c>
      <c r="AX272" s="15" t="s">
        <v>14</v>
      </c>
      <c r="AY272" s="270" t="s">
        <v>142</v>
      </c>
    </row>
    <row r="273" s="2" customFormat="1" ht="33" customHeight="1">
      <c r="A273" s="39"/>
      <c r="B273" s="40"/>
      <c r="C273" s="220" t="s">
        <v>343</v>
      </c>
      <c r="D273" s="220" t="s">
        <v>144</v>
      </c>
      <c r="E273" s="221" t="s">
        <v>344</v>
      </c>
      <c r="F273" s="222" t="s">
        <v>345</v>
      </c>
      <c r="G273" s="223" t="s">
        <v>242</v>
      </c>
      <c r="H273" s="224">
        <v>2</v>
      </c>
      <c r="I273" s="225"/>
      <c r="J273" s="226">
        <f>ROUND(I273*H273,2)</f>
        <v>0</v>
      </c>
      <c r="K273" s="222" t="s">
        <v>148</v>
      </c>
      <c r="L273" s="45"/>
      <c r="M273" s="227" t="s">
        <v>1</v>
      </c>
      <c r="N273" s="228" t="s">
        <v>47</v>
      </c>
      <c r="O273" s="92"/>
      <c r="P273" s="229">
        <f>O273*H273</f>
        <v>0</v>
      </c>
      <c r="Q273" s="229">
        <v>0.65847999999999995</v>
      </c>
      <c r="R273" s="229">
        <f>Q273*H273</f>
        <v>1.3169599999999999</v>
      </c>
      <c r="S273" s="229">
        <v>0.66000000000000003</v>
      </c>
      <c r="T273" s="230">
        <f>S273*H273</f>
        <v>1.3200000000000001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149</v>
      </c>
      <c r="AT273" s="231" t="s">
        <v>144</v>
      </c>
      <c r="AU273" s="231" t="s">
        <v>91</v>
      </c>
      <c r="AY273" s="18" t="s">
        <v>142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14</v>
      </c>
      <c r="BK273" s="232">
        <f>ROUND(I273*H273,2)</f>
        <v>0</v>
      </c>
      <c r="BL273" s="18" t="s">
        <v>149</v>
      </c>
      <c r="BM273" s="231" t="s">
        <v>346</v>
      </c>
    </row>
    <row r="274" s="2" customFormat="1">
      <c r="A274" s="39"/>
      <c r="B274" s="40"/>
      <c r="C274" s="41"/>
      <c r="D274" s="233" t="s">
        <v>151</v>
      </c>
      <c r="E274" s="41"/>
      <c r="F274" s="234" t="s">
        <v>347</v>
      </c>
      <c r="G274" s="41"/>
      <c r="H274" s="41"/>
      <c r="I274" s="235"/>
      <c r="J274" s="41"/>
      <c r="K274" s="41"/>
      <c r="L274" s="45"/>
      <c r="M274" s="236"/>
      <c r="N274" s="237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151</v>
      </c>
      <c r="AU274" s="18" t="s">
        <v>91</v>
      </c>
    </row>
    <row r="275" s="13" customFormat="1">
      <c r="A275" s="13"/>
      <c r="B275" s="238"/>
      <c r="C275" s="239"/>
      <c r="D275" s="240" t="s">
        <v>153</v>
      </c>
      <c r="E275" s="241" t="s">
        <v>1</v>
      </c>
      <c r="F275" s="242" t="s">
        <v>207</v>
      </c>
      <c r="G275" s="239"/>
      <c r="H275" s="241" t="s">
        <v>1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153</v>
      </c>
      <c r="AU275" s="248" t="s">
        <v>91</v>
      </c>
      <c r="AV275" s="13" t="s">
        <v>14</v>
      </c>
      <c r="AW275" s="13" t="s">
        <v>36</v>
      </c>
      <c r="AX275" s="13" t="s">
        <v>82</v>
      </c>
      <c r="AY275" s="248" t="s">
        <v>142</v>
      </c>
    </row>
    <row r="276" s="14" customFormat="1">
      <c r="A276" s="14"/>
      <c r="B276" s="249"/>
      <c r="C276" s="250"/>
      <c r="D276" s="240" t="s">
        <v>153</v>
      </c>
      <c r="E276" s="251" t="s">
        <v>1</v>
      </c>
      <c r="F276" s="252" t="s">
        <v>245</v>
      </c>
      <c r="G276" s="250"/>
      <c r="H276" s="253">
        <v>2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153</v>
      </c>
      <c r="AU276" s="259" t="s">
        <v>91</v>
      </c>
      <c r="AV276" s="14" t="s">
        <v>91</v>
      </c>
      <c r="AW276" s="14" t="s">
        <v>36</v>
      </c>
      <c r="AX276" s="14" t="s">
        <v>82</v>
      </c>
      <c r="AY276" s="259" t="s">
        <v>142</v>
      </c>
    </row>
    <row r="277" s="15" customFormat="1">
      <c r="A277" s="15"/>
      <c r="B277" s="260"/>
      <c r="C277" s="261"/>
      <c r="D277" s="240" t="s">
        <v>153</v>
      </c>
      <c r="E277" s="262" t="s">
        <v>1</v>
      </c>
      <c r="F277" s="263" t="s">
        <v>156</v>
      </c>
      <c r="G277" s="261"/>
      <c r="H277" s="264">
        <v>2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0" t="s">
        <v>153</v>
      </c>
      <c r="AU277" s="270" t="s">
        <v>91</v>
      </c>
      <c r="AV277" s="15" t="s">
        <v>149</v>
      </c>
      <c r="AW277" s="15" t="s">
        <v>36</v>
      </c>
      <c r="AX277" s="15" t="s">
        <v>14</v>
      </c>
      <c r="AY277" s="270" t="s">
        <v>142</v>
      </c>
    </row>
    <row r="278" s="2" customFormat="1" ht="24.15" customHeight="1">
      <c r="A278" s="39"/>
      <c r="B278" s="40"/>
      <c r="C278" s="220" t="s">
        <v>348</v>
      </c>
      <c r="D278" s="220" t="s">
        <v>144</v>
      </c>
      <c r="E278" s="221" t="s">
        <v>349</v>
      </c>
      <c r="F278" s="222" t="s">
        <v>350</v>
      </c>
      <c r="G278" s="223" t="s">
        <v>242</v>
      </c>
      <c r="H278" s="224">
        <v>1</v>
      </c>
      <c r="I278" s="225"/>
      <c r="J278" s="226">
        <f>ROUND(I278*H278,2)</f>
        <v>0</v>
      </c>
      <c r="K278" s="222" t="s">
        <v>148</v>
      </c>
      <c r="L278" s="45"/>
      <c r="M278" s="227" t="s">
        <v>1</v>
      </c>
      <c r="N278" s="228" t="s">
        <v>47</v>
      </c>
      <c r="O278" s="92"/>
      <c r="P278" s="229">
        <f>O278*H278</f>
        <v>0</v>
      </c>
      <c r="Q278" s="229">
        <v>0.53325999999999996</v>
      </c>
      <c r="R278" s="229">
        <f>Q278*H278</f>
        <v>0.53325999999999996</v>
      </c>
      <c r="S278" s="229">
        <v>0.29999999999999999</v>
      </c>
      <c r="T278" s="230">
        <f>S278*H278</f>
        <v>0.29999999999999999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149</v>
      </c>
      <c r="AT278" s="231" t="s">
        <v>144</v>
      </c>
      <c r="AU278" s="231" t="s">
        <v>91</v>
      </c>
      <c r="AY278" s="18" t="s">
        <v>142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14</v>
      </c>
      <c r="BK278" s="232">
        <f>ROUND(I278*H278,2)</f>
        <v>0</v>
      </c>
      <c r="BL278" s="18" t="s">
        <v>149</v>
      </c>
      <c r="BM278" s="231" t="s">
        <v>351</v>
      </c>
    </row>
    <row r="279" s="2" customFormat="1">
      <c r="A279" s="39"/>
      <c r="B279" s="40"/>
      <c r="C279" s="41"/>
      <c r="D279" s="233" t="s">
        <v>151</v>
      </c>
      <c r="E279" s="41"/>
      <c r="F279" s="234" t="s">
        <v>352</v>
      </c>
      <c r="G279" s="41"/>
      <c r="H279" s="41"/>
      <c r="I279" s="235"/>
      <c r="J279" s="41"/>
      <c r="K279" s="41"/>
      <c r="L279" s="45"/>
      <c r="M279" s="236"/>
      <c r="N279" s="237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151</v>
      </c>
      <c r="AU279" s="18" t="s">
        <v>91</v>
      </c>
    </row>
    <row r="280" s="13" customFormat="1">
      <c r="A280" s="13"/>
      <c r="B280" s="238"/>
      <c r="C280" s="239"/>
      <c r="D280" s="240" t="s">
        <v>153</v>
      </c>
      <c r="E280" s="241" t="s">
        <v>1</v>
      </c>
      <c r="F280" s="242" t="s">
        <v>207</v>
      </c>
      <c r="G280" s="239"/>
      <c r="H280" s="241" t="s">
        <v>1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153</v>
      </c>
      <c r="AU280" s="248" t="s">
        <v>91</v>
      </c>
      <c r="AV280" s="13" t="s">
        <v>14</v>
      </c>
      <c r="AW280" s="13" t="s">
        <v>36</v>
      </c>
      <c r="AX280" s="13" t="s">
        <v>82</v>
      </c>
      <c r="AY280" s="248" t="s">
        <v>142</v>
      </c>
    </row>
    <row r="281" s="14" customFormat="1">
      <c r="A281" s="14"/>
      <c r="B281" s="249"/>
      <c r="C281" s="250"/>
      <c r="D281" s="240" t="s">
        <v>153</v>
      </c>
      <c r="E281" s="251" t="s">
        <v>1</v>
      </c>
      <c r="F281" s="252" t="s">
        <v>353</v>
      </c>
      <c r="G281" s="250"/>
      <c r="H281" s="253">
        <v>1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153</v>
      </c>
      <c r="AU281" s="259" t="s">
        <v>91</v>
      </c>
      <c r="AV281" s="14" t="s">
        <v>91</v>
      </c>
      <c r="AW281" s="14" t="s">
        <v>36</v>
      </c>
      <c r="AX281" s="14" t="s">
        <v>82</v>
      </c>
      <c r="AY281" s="259" t="s">
        <v>142</v>
      </c>
    </row>
    <row r="282" s="15" customFormat="1">
      <c r="A282" s="15"/>
      <c r="B282" s="260"/>
      <c r="C282" s="261"/>
      <c r="D282" s="240" t="s">
        <v>153</v>
      </c>
      <c r="E282" s="262" t="s">
        <v>1</v>
      </c>
      <c r="F282" s="263" t="s">
        <v>156</v>
      </c>
      <c r="G282" s="261"/>
      <c r="H282" s="264">
        <v>1</v>
      </c>
      <c r="I282" s="265"/>
      <c r="J282" s="261"/>
      <c r="K282" s="261"/>
      <c r="L282" s="266"/>
      <c r="M282" s="267"/>
      <c r="N282" s="268"/>
      <c r="O282" s="268"/>
      <c r="P282" s="268"/>
      <c r="Q282" s="268"/>
      <c r="R282" s="268"/>
      <c r="S282" s="268"/>
      <c r="T282" s="269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0" t="s">
        <v>153</v>
      </c>
      <c r="AU282" s="270" t="s">
        <v>91</v>
      </c>
      <c r="AV282" s="15" t="s">
        <v>149</v>
      </c>
      <c r="AW282" s="15" t="s">
        <v>36</v>
      </c>
      <c r="AX282" s="15" t="s">
        <v>14</v>
      </c>
      <c r="AY282" s="270" t="s">
        <v>142</v>
      </c>
    </row>
    <row r="283" s="2" customFormat="1" ht="24.15" customHeight="1">
      <c r="A283" s="39"/>
      <c r="B283" s="40"/>
      <c r="C283" s="220" t="s">
        <v>354</v>
      </c>
      <c r="D283" s="220" t="s">
        <v>144</v>
      </c>
      <c r="E283" s="221" t="s">
        <v>355</v>
      </c>
      <c r="F283" s="222" t="s">
        <v>356</v>
      </c>
      <c r="G283" s="223" t="s">
        <v>242</v>
      </c>
      <c r="H283" s="224">
        <v>1</v>
      </c>
      <c r="I283" s="225"/>
      <c r="J283" s="226">
        <f>ROUND(I283*H283,2)</f>
        <v>0</v>
      </c>
      <c r="K283" s="222" t="s">
        <v>148</v>
      </c>
      <c r="L283" s="45"/>
      <c r="M283" s="227" t="s">
        <v>1</v>
      </c>
      <c r="N283" s="228" t="s">
        <v>47</v>
      </c>
      <c r="O283" s="92"/>
      <c r="P283" s="229">
        <f>O283*H283</f>
        <v>0</v>
      </c>
      <c r="Q283" s="229">
        <v>0.21734000000000001</v>
      </c>
      <c r="R283" s="229">
        <f>Q283*H283</f>
        <v>0.21734000000000001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149</v>
      </c>
      <c r="AT283" s="231" t="s">
        <v>144</v>
      </c>
      <c r="AU283" s="231" t="s">
        <v>91</v>
      </c>
      <c r="AY283" s="18" t="s">
        <v>142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14</v>
      </c>
      <c r="BK283" s="232">
        <f>ROUND(I283*H283,2)</f>
        <v>0</v>
      </c>
      <c r="BL283" s="18" t="s">
        <v>149</v>
      </c>
      <c r="BM283" s="231" t="s">
        <v>357</v>
      </c>
    </row>
    <row r="284" s="2" customFormat="1">
      <c r="A284" s="39"/>
      <c r="B284" s="40"/>
      <c r="C284" s="41"/>
      <c r="D284" s="233" t="s">
        <v>151</v>
      </c>
      <c r="E284" s="41"/>
      <c r="F284" s="234" t="s">
        <v>358</v>
      </c>
      <c r="G284" s="41"/>
      <c r="H284" s="41"/>
      <c r="I284" s="235"/>
      <c r="J284" s="41"/>
      <c r="K284" s="41"/>
      <c r="L284" s="45"/>
      <c r="M284" s="236"/>
      <c r="N284" s="237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151</v>
      </c>
      <c r="AU284" s="18" t="s">
        <v>91</v>
      </c>
    </row>
    <row r="285" s="2" customFormat="1" ht="16.5" customHeight="1">
      <c r="A285" s="39"/>
      <c r="B285" s="40"/>
      <c r="C285" s="271" t="s">
        <v>359</v>
      </c>
      <c r="D285" s="271" t="s">
        <v>210</v>
      </c>
      <c r="E285" s="272" t="s">
        <v>360</v>
      </c>
      <c r="F285" s="273" t="s">
        <v>361</v>
      </c>
      <c r="G285" s="274" t="s">
        <v>242</v>
      </c>
      <c r="H285" s="275">
        <v>1</v>
      </c>
      <c r="I285" s="276"/>
      <c r="J285" s="277">
        <f>ROUND(I285*H285,2)</f>
        <v>0</v>
      </c>
      <c r="K285" s="273" t="s">
        <v>148</v>
      </c>
      <c r="L285" s="278"/>
      <c r="M285" s="279" t="s">
        <v>1</v>
      </c>
      <c r="N285" s="280" t="s">
        <v>47</v>
      </c>
      <c r="O285" s="92"/>
      <c r="P285" s="229">
        <f>O285*H285</f>
        <v>0</v>
      </c>
      <c r="Q285" s="229">
        <v>0.052400000000000002</v>
      </c>
      <c r="R285" s="229">
        <f>Q285*H285</f>
        <v>0.052400000000000002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191</v>
      </c>
      <c r="AT285" s="231" t="s">
        <v>210</v>
      </c>
      <c r="AU285" s="231" t="s">
        <v>91</v>
      </c>
      <c r="AY285" s="18" t="s">
        <v>142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14</v>
      </c>
      <c r="BK285" s="232">
        <f>ROUND(I285*H285,2)</f>
        <v>0</v>
      </c>
      <c r="BL285" s="18" t="s">
        <v>149</v>
      </c>
      <c r="BM285" s="231" t="s">
        <v>362</v>
      </c>
    </row>
    <row r="286" s="12" customFormat="1" ht="22.8" customHeight="1">
      <c r="A286" s="12"/>
      <c r="B286" s="204"/>
      <c r="C286" s="205"/>
      <c r="D286" s="206" t="s">
        <v>81</v>
      </c>
      <c r="E286" s="218" t="s">
        <v>197</v>
      </c>
      <c r="F286" s="218" t="s">
        <v>363</v>
      </c>
      <c r="G286" s="205"/>
      <c r="H286" s="205"/>
      <c r="I286" s="208"/>
      <c r="J286" s="219">
        <f>BK286</f>
        <v>0</v>
      </c>
      <c r="K286" s="205"/>
      <c r="L286" s="210"/>
      <c r="M286" s="211"/>
      <c r="N286" s="212"/>
      <c r="O286" s="212"/>
      <c r="P286" s="213">
        <f>SUM(P287:P316)</f>
        <v>0</v>
      </c>
      <c r="Q286" s="212"/>
      <c r="R286" s="213">
        <f>SUM(R287:R316)</f>
        <v>29.479267560000004</v>
      </c>
      <c r="S286" s="212"/>
      <c r="T286" s="214">
        <f>SUM(T287:T316)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5" t="s">
        <v>14</v>
      </c>
      <c r="AT286" s="216" t="s">
        <v>81</v>
      </c>
      <c r="AU286" s="216" t="s">
        <v>14</v>
      </c>
      <c r="AY286" s="215" t="s">
        <v>142</v>
      </c>
      <c r="BK286" s="217">
        <f>SUM(BK287:BK316)</f>
        <v>0</v>
      </c>
    </row>
    <row r="287" s="2" customFormat="1" ht="49.05" customHeight="1">
      <c r="A287" s="39"/>
      <c r="B287" s="40"/>
      <c r="C287" s="220" t="s">
        <v>364</v>
      </c>
      <c r="D287" s="220" t="s">
        <v>144</v>
      </c>
      <c r="E287" s="221" t="s">
        <v>365</v>
      </c>
      <c r="F287" s="222" t="s">
        <v>366</v>
      </c>
      <c r="G287" s="223" t="s">
        <v>175</v>
      </c>
      <c r="H287" s="224">
        <v>78</v>
      </c>
      <c r="I287" s="225"/>
      <c r="J287" s="226">
        <f>ROUND(I287*H287,2)</f>
        <v>0</v>
      </c>
      <c r="K287" s="222" t="s">
        <v>148</v>
      </c>
      <c r="L287" s="45"/>
      <c r="M287" s="227" t="s">
        <v>1</v>
      </c>
      <c r="N287" s="228" t="s">
        <v>47</v>
      </c>
      <c r="O287" s="92"/>
      <c r="P287" s="229">
        <f>O287*H287</f>
        <v>0</v>
      </c>
      <c r="Q287" s="229">
        <v>0.15540000000000001</v>
      </c>
      <c r="R287" s="229">
        <f>Q287*H287</f>
        <v>12.1212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149</v>
      </c>
      <c r="AT287" s="231" t="s">
        <v>144</v>
      </c>
      <c r="AU287" s="231" t="s">
        <v>91</v>
      </c>
      <c r="AY287" s="18" t="s">
        <v>142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14</v>
      </c>
      <c r="BK287" s="232">
        <f>ROUND(I287*H287,2)</f>
        <v>0</v>
      </c>
      <c r="BL287" s="18" t="s">
        <v>149</v>
      </c>
      <c r="BM287" s="231" t="s">
        <v>367</v>
      </c>
    </row>
    <row r="288" s="2" customFormat="1">
      <c r="A288" s="39"/>
      <c r="B288" s="40"/>
      <c r="C288" s="41"/>
      <c r="D288" s="233" t="s">
        <v>151</v>
      </c>
      <c r="E288" s="41"/>
      <c r="F288" s="234" t="s">
        <v>368</v>
      </c>
      <c r="G288" s="41"/>
      <c r="H288" s="41"/>
      <c r="I288" s="235"/>
      <c r="J288" s="41"/>
      <c r="K288" s="41"/>
      <c r="L288" s="45"/>
      <c r="M288" s="236"/>
      <c r="N288" s="237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151</v>
      </c>
      <c r="AU288" s="18" t="s">
        <v>91</v>
      </c>
    </row>
    <row r="289" s="13" customFormat="1">
      <c r="A289" s="13"/>
      <c r="B289" s="238"/>
      <c r="C289" s="239"/>
      <c r="D289" s="240" t="s">
        <v>153</v>
      </c>
      <c r="E289" s="241" t="s">
        <v>1</v>
      </c>
      <c r="F289" s="242" t="s">
        <v>369</v>
      </c>
      <c r="G289" s="239"/>
      <c r="H289" s="241" t="s">
        <v>1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153</v>
      </c>
      <c r="AU289" s="248" t="s">
        <v>91</v>
      </c>
      <c r="AV289" s="13" t="s">
        <v>14</v>
      </c>
      <c r="AW289" s="13" t="s">
        <v>36</v>
      </c>
      <c r="AX289" s="13" t="s">
        <v>82</v>
      </c>
      <c r="AY289" s="248" t="s">
        <v>142</v>
      </c>
    </row>
    <row r="290" s="14" customFormat="1">
      <c r="A290" s="14"/>
      <c r="B290" s="249"/>
      <c r="C290" s="250"/>
      <c r="D290" s="240" t="s">
        <v>153</v>
      </c>
      <c r="E290" s="251" t="s">
        <v>1</v>
      </c>
      <c r="F290" s="252" t="s">
        <v>370</v>
      </c>
      <c r="G290" s="250"/>
      <c r="H290" s="253">
        <v>46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153</v>
      </c>
      <c r="AU290" s="259" t="s">
        <v>91</v>
      </c>
      <c r="AV290" s="14" t="s">
        <v>91</v>
      </c>
      <c r="AW290" s="14" t="s">
        <v>36</v>
      </c>
      <c r="AX290" s="14" t="s">
        <v>82</v>
      </c>
      <c r="AY290" s="259" t="s">
        <v>142</v>
      </c>
    </row>
    <row r="291" s="14" customFormat="1">
      <c r="A291" s="14"/>
      <c r="B291" s="249"/>
      <c r="C291" s="250"/>
      <c r="D291" s="240" t="s">
        <v>153</v>
      </c>
      <c r="E291" s="251" t="s">
        <v>1</v>
      </c>
      <c r="F291" s="252" t="s">
        <v>371</v>
      </c>
      <c r="G291" s="250"/>
      <c r="H291" s="253">
        <v>26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153</v>
      </c>
      <c r="AU291" s="259" t="s">
        <v>91</v>
      </c>
      <c r="AV291" s="14" t="s">
        <v>91</v>
      </c>
      <c r="AW291" s="14" t="s">
        <v>36</v>
      </c>
      <c r="AX291" s="14" t="s">
        <v>82</v>
      </c>
      <c r="AY291" s="259" t="s">
        <v>142</v>
      </c>
    </row>
    <row r="292" s="14" customFormat="1">
      <c r="A292" s="14"/>
      <c r="B292" s="249"/>
      <c r="C292" s="250"/>
      <c r="D292" s="240" t="s">
        <v>153</v>
      </c>
      <c r="E292" s="251" t="s">
        <v>1</v>
      </c>
      <c r="F292" s="252" t="s">
        <v>372</v>
      </c>
      <c r="G292" s="250"/>
      <c r="H292" s="253">
        <v>6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153</v>
      </c>
      <c r="AU292" s="259" t="s">
        <v>91</v>
      </c>
      <c r="AV292" s="14" t="s">
        <v>91</v>
      </c>
      <c r="AW292" s="14" t="s">
        <v>36</v>
      </c>
      <c r="AX292" s="14" t="s">
        <v>82</v>
      </c>
      <c r="AY292" s="259" t="s">
        <v>142</v>
      </c>
    </row>
    <row r="293" s="15" customFormat="1">
      <c r="A293" s="15"/>
      <c r="B293" s="260"/>
      <c r="C293" s="261"/>
      <c r="D293" s="240" t="s">
        <v>153</v>
      </c>
      <c r="E293" s="262" t="s">
        <v>1</v>
      </c>
      <c r="F293" s="263" t="s">
        <v>156</v>
      </c>
      <c r="G293" s="261"/>
      <c r="H293" s="264">
        <v>78</v>
      </c>
      <c r="I293" s="265"/>
      <c r="J293" s="261"/>
      <c r="K293" s="261"/>
      <c r="L293" s="266"/>
      <c r="M293" s="267"/>
      <c r="N293" s="268"/>
      <c r="O293" s="268"/>
      <c r="P293" s="268"/>
      <c r="Q293" s="268"/>
      <c r="R293" s="268"/>
      <c r="S293" s="268"/>
      <c r="T293" s="269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0" t="s">
        <v>153</v>
      </c>
      <c r="AU293" s="270" t="s">
        <v>91</v>
      </c>
      <c r="AV293" s="15" t="s">
        <v>149</v>
      </c>
      <c r="AW293" s="15" t="s">
        <v>36</v>
      </c>
      <c r="AX293" s="15" t="s">
        <v>14</v>
      </c>
      <c r="AY293" s="270" t="s">
        <v>142</v>
      </c>
    </row>
    <row r="294" s="2" customFormat="1" ht="16.5" customHeight="1">
      <c r="A294" s="39"/>
      <c r="B294" s="40"/>
      <c r="C294" s="271" t="s">
        <v>373</v>
      </c>
      <c r="D294" s="271" t="s">
        <v>210</v>
      </c>
      <c r="E294" s="272" t="s">
        <v>374</v>
      </c>
      <c r="F294" s="273" t="s">
        <v>375</v>
      </c>
      <c r="G294" s="274" t="s">
        <v>175</v>
      </c>
      <c r="H294" s="275">
        <v>46.920000000000002</v>
      </c>
      <c r="I294" s="276"/>
      <c r="J294" s="277">
        <f>ROUND(I294*H294,2)</f>
        <v>0</v>
      </c>
      <c r="K294" s="273" t="s">
        <v>148</v>
      </c>
      <c r="L294" s="278"/>
      <c r="M294" s="279" t="s">
        <v>1</v>
      </c>
      <c r="N294" s="280" t="s">
        <v>47</v>
      </c>
      <c r="O294" s="92"/>
      <c r="P294" s="229">
        <f>O294*H294</f>
        <v>0</v>
      </c>
      <c r="Q294" s="229">
        <v>0.080000000000000002</v>
      </c>
      <c r="R294" s="229">
        <f>Q294*H294</f>
        <v>3.7536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191</v>
      </c>
      <c r="AT294" s="231" t="s">
        <v>210</v>
      </c>
      <c r="AU294" s="231" t="s">
        <v>91</v>
      </c>
      <c r="AY294" s="18" t="s">
        <v>142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14</v>
      </c>
      <c r="BK294" s="232">
        <f>ROUND(I294*H294,2)</f>
        <v>0</v>
      </c>
      <c r="BL294" s="18" t="s">
        <v>149</v>
      </c>
      <c r="BM294" s="231" t="s">
        <v>376</v>
      </c>
    </row>
    <row r="295" s="14" customFormat="1">
      <c r="A295" s="14"/>
      <c r="B295" s="249"/>
      <c r="C295" s="250"/>
      <c r="D295" s="240" t="s">
        <v>153</v>
      </c>
      <c r="E295" s="250"/>
      <c r="F295" s="252" t="s">
        <v>377</v>
      </c>
      <c r="G295" s="250"/>
      <c r="H295" s="253">
        <v>46.920000000000002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9" t="s">
        <v>153</v>
      </c>
      <c r="AU295" s="259" t="s">
        <v>91</v>
      </c>
      <c r="AV295" s="14" t="s">
        <v>91</v>
      </c>
      <c r="AW295" s="14" t="s">
        <v>4</v>
      </c>
      <c r="AX295" s="14" t="s">
        <v>14</v>
      </c>
      <c r="AY295" s="259" t="s">
        <v>142</v>
      </c>
    </row>
    <row r="296" s="2" customFormat="1" ht="24.15" customHeight="1">
      <c r="A296" s="39"/>
      <c r="B296" s="40"/>
      <c r="C296" s="271" t="s">
        <v>378</v>
      </c>
      <c r="D296" s="271" t="s">
        <v>210</v>
      </c>
      <c r="E296" s="272" t="s">
        <v>379</v>
      </c>
      <c r="F296" s="273" t="s">
        <v>380</v>
      </c>
      <c r="G296" s="274" t="s">
        <v>175</v>
      </c>
      <c r="H296" s="275">
        <v>26.52</v>
      </c>
      <c r="I296" s="276"/>
      <c r="J296" s="277">
        <f>ROUND(I296*H296,2)</f>
        <v>0</v>
      </c>
      <c r="K296" s="273" t="s">
        <v>148</v>
      </c>
      <c r="L296" s="278"/>
      <c r="M296" s="279" t="s">
        <v>1</v>
      </c>
      <c r="N296" s="280" t="s">
        <v>47</v>
      </c>
      <c r="O296" s="92"/>
      <c r="P296" s="229">
        <f>O296*H296</f>
        <v>0</v>
      </c>
      <c r="Q296" s="229">
        <v>0.048300000000000003</v>
      </c>
      <c r="R296" s="229">
        <f>Q296*H296</f>
        <v>1.2809159999999999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191</v>
      </c>
      <c r="AT296" s="231" t="s">
        <v>210</v>
      </c>
      <c r="AU296" s="231" t="s">
        <v>91</v>
      </c>
      <c r="AY296" s="18" t="s">
        <v>142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14</v>
      </c>
      <c r="BK296" s="232">
        <f>ROUND(I296*H296,2)</f>
        <v>0</v>
      </c>
      <c r="BL296" s="18" t="s">
        <v>149</v>
      </c>
      <c r="BM296" s="231" t="s">
        <v>381</v>
      </c>
    </row>
    <row r="297" s="14" customFormat="1">
      <c r="A297" s="14"/>
      <c r="B297" s="249"/>
      <c r="C297" s="250"/>
      <c r="D297" s="240" t="s">
        <v>153</v>
      </c>
      <c r="E297" s="250"/>
      <c r="F297" s="252" t="s">
        <v>382</v>
      </c>
      <c r="G297" s="250"/>
      <c r="H297" s="253">
        <v>26.52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153</v>
      </c>
      <c r="AU297" s="259" t="s">
        <v>91</v>
      </c>
      <c r="AV297" s="14" t="s">
        <v>91</v>
      </c>
      <c r="AW297" s="14" t="s">
        <v>4</v>
      </c>
      <c r="AX297" s="14" t="s">
        <v>14</v>
      </c>
      <c r="AY297" s="259" t="s">
        <v>142</v>
      </c>
    </row>
    <row r="298" s="2" customFormat="1" ht="24.15" customHeight="1">
      <c r="A298" s="39"/>
      <c r="B298" s="40"/>
      <c r="C298" s="271" t="s">
        <v>383</v>
      </c>
      <c r="D298" s="271" t="s">
        <v>210</v>
      </c>
      <c r="E298" s="272" t="s">
        <v>384</v>
      </c>
      <c r="F298" s="273" t="s">
        <v>385</v>
      </c>
      <c r="G298" s="274" t="s">
        <v>175</v>
      </c>
      <c r="H298" s="275">
        <v>6.1200000000000001</v>
      </c>
      <c r="I298" s="276"/>
      <c r="J298" s="277">
        <f>ROUND(I298*H298,2)</f>
        <v>0</v>
      </c>
      <c r="K298" s="273" t="s">
        <v>148</v>
      </c>
      <c r="L298" s="278"/>
      <c r="M298" s="279" t="s">
        <v>1</v>
      </c>
      <c r="N298" s="280" t="s">
        <v>47</v>
      </c>
      <c r="O298" s="92"/>
      <c r="P298" s="229">
        <f>O298*H298</f>
        <v>0</v>
      </c>
      <c r="Q298" s="229">
        <v>0.065670000000000006</v>
      </c>
      <c r="R298" s="229">
        <f>Q298*H298</f>
        <v>0.40190040000000005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191</v>
      </c>
      <c r="AT298" s="231" t="s">
        <v>210</v>
      </c>
      <c r="AU298" s="231" t="s">
        <v>91</v>
      </c>
      <c r="AY298" s="18" t="s">
        <v>142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14</v>
      </c>
      <c r="BK298" s="232">
        <f>ROUND(I298*H298,2)</f>
        <v>0</v>
      </c>
      <c r="BL298" s="18" t="s">
        <v>149</v>
      </c>
      <c r="BM298" s="231" t="s">
        <v>386</v>
      </c>
    </row>
    <row r="299" s="14" customFormat="1">
      <c r="A299" s="14"/>
      <c r="B299" s="249"/>
      <c r="C299" s="250"/>
      <c r="D299" s="240" t="s">
        <v>153</v>
      </c>
      <c r="E299" s="250"/>
      <c r="F299" s="252" t="s">
        <v>387</v>
      </c>
      <c r="G299" s="250"/>
      <c r="H299" s="253">
        <v>6.1200000000000001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9" t="s">
        <v>153</v>
      </c>
      <c r="AU299" s="259" t="s">
        <v>91</v>
      </c>
      <c r="AV299" s="14" t="s">
        <v>91</v>
      </c>
      <c r="AW299" s="14" t="s">
        <v>4</v>
      </c>
      <c r="AX299" s="14" t="s">
        <v>14</v>
      </c>
      <c r="AY299" s="259" t="s">
        <v>142</v>
      </c>
    </row>
    <row r="300" s="2" customFormat="1" ht="55.5" customHeight="1">
      <c r="A300" s="39"/>
      <c r="B300" s="40"/>
      <c r="C300" s="220" t="s">
        <v>388</v>
      </c>
      <c r="D300" s="220" t="s">
        <v>144</v>
      </c>
      <c r="E300" s="221" t="s">
        <v>389</v>
      </c>
      <c r="F300" s="222" t="s">
        <v>390</v>
      </c>
      <c r="G300" s="223" t="s">
        <v>175</v>
      </c>
      <c r="H300" s="224">
        <v>1</v>
      </c>
      <c r="I300" s="225"/>
      <c r="J300" s="226">
        <f>ROUND(I300*H300,2)</f>
        <v>0</v>
      </c>
      <c r="K300" s="222" t="s">
        <v>148</v>
      </c>
      <c r="L300" s="45"/>
      <c r="M300" s="227" t="s">
        <v>1</v>
      </c>
      <c r="N300" s="228" t="s">
        <v>47</v>
      </c>
      <c r="O300" s="92"/>
      <c r="P300" s="229">
        <f>O300*H300</f>
        <v>0</v>
      </c>
      <c r="Q300" s="229">
        <v>0.31935999999999998</v>
      </c>
      <c r="R300" s="229">
        <f>Q300*H300</f>
        <v>0.31935999999999998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149</v>
      </c>
      <c r="AT300" s="231" t="s">
        <v>144</v>
      </c>
      <c r="AU300" s="231" t="s">
        <v>91</v>
      </c>
      <c r="AY300" s="18" t="s">
        <v>142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14</v>
      </c>
      <c r="BK300" s="232">
        <f>ROUND(I300*H300,2)</f>
        <v>0</v>
      </c>
      <c r="BL300" s="18" t="s">
        <v>149</v>
      </c>
      <c r="BM300" s="231" t="s">
        <v>391</v>
      </c>
    </row>
    <row r="301" s="2" customFormat="1">
      <c r="A301" s="39"/>
      <c r="B301" s="40"/>
      <c r="C301" s="41"/>
      <c r="D301" s="233" t="s">
        <v>151</v>
      </c>
      <c r="E301" s="41"/>
      <c r="F301" s="234" t="s">
        <v>392</v>
      </c>
      <c r="G301" s="41"/>
      <c r="H301" s="41"/>
      <c r="I301" s="235"/>
      <c r="J301" s="41"/>
      <c r="K301" s="41"/>
      <c r="L301" s="45"/>
      <c r="M301" s="236"/>
      <c r="N301" s="237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151</v>
      </c>
      <c r="AU301" s="18" t="s">
        <v>91</v>
      </c>
    </row>
    <row r="302" s="13" customFormat="1">
      <c r="A302" s="13"/>
      <c r="B302" s="238"/>
      <c r="C302" s="239"/>
      <c r="D302" s="240" t="s">
        <v>153</v>
      </c>
      <c r="E302" s="241" t="s">
        <v>1</v>
      </c>
      <c r="F302" s="242" t="s">
        <v>369</v>
      </c>
      <c r="G302" s="239"/>
      <c r="H302" s="241" t="s">
        <v>1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153</v>
      </c>
      <c r="AU302" s="248" t="s">
        <v>91</v>
      </c>
      <c r="AV302" s="13" t="s">
        <v>14</v>
      </c>
      <c r="AW302" s="13" t="s">
        <v>36</v>
      </c>
      <c r="AX302" s="13" t="s">
        <v>82</v>
      </c>
      <c r="AY302" s="248" t="s">
        <v>142</v>
      </c>
    </row>
    <row r="303" s="14" customFormat="1">
      <c r="A303" s="14"/>
      <c r="B303" s="249"/>
      <c r="C303" s="250"/>
      <c r="D303" s="240" t="s">
        <v>153</v>
      </c>
      <c r="E303" s="251" t="s">
        <v>1</v>
      </c>
      <c r="F303" s="252" t="s">
        <v>393</v>
      </c>
      <c r="G303" s="250"/>
      <c r="H303" s="253">
        <v>1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153</v>
      </c>
      <c r="AU303" s="259" t="s">
        <v>91</v>
      </c>
      <c r="AV303" s="14" t="s">
        <v>91</v>
      </c>
      <c r="AW303" s="14" t="s">
        <v>36</v>
      </c>
      <c r="AX303" s="14" t="s">
        <v>82</v>
      </c>
      <c r="AY303" s="259" t="s">
        <v>142</v>
      </c>
    </row>
    <row r="304" s="15" customFormat="1">
      <c r="A304" s="15"/>
      <c r="B304" s="260"/>
      <c r="C304" s="261"/>
      <c r="D304" s="240" t="s">
        <v>153</v>
      </c>
      <c r="E304" s="262" t="s">
        <v>1</v>
      </c>
      <c r="F304" s="263" t="s">
        <v>156</v>
      </c>
      <c r="G304" s="261"/>
      <c r="H304" s="264">
        <v>1</v>
      </c>
      <c r="I304" s="265"/>
      <c r="J304" s="261"/>
      <c r="K304" s="261"/>
      <c r="L304" s="266"/>
      <c r="M304" s="267"/>
      <c r="N304" s="268"/>
      <c r="O304" s="268"/>
      <c r="P304" s="268"/>
      <c r="Q304" s="268"/>
      <c r="R304" s="268"/>
      <c r="S304" s="268"/>
      <c r="T304" s="26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0" t="s">
        <v>153</v>
      </c>
      <c r="AU304" s="270" t="s">
        <v>91</v>
      </c>
      <c r="AV304" s="15" t="s">
        <v>149</v>
      </c>
      <c r="AW304" s="15" t="s">
        <v>36</v>
      </c>
      <c r="AX304" s="15" t="s">
        <v>14</v>
      </c>
      <c r="AY304" s="270" t="s">
        <v>142</v>
      </c>
    </row>
    <row r="305" s="2" customFormat="1" ht="24.15" customHeight="1">
      <c r="A305" s="39"/>
      <c r="B305" s="40"/>
      <c r="C305" s="271" t="s">
        <v>394</v>
      </c>
      <c r="D305" s="271" t="s">
        <v>210</v>
      </c>
      <c r="E305" s="272" t="s">
        <v>395</v>
      </c>
      <c r="F305" s="273" t="s">
        <v>396</v>
      </c>
      <c r="G305" s="274" t="s">
        <v>175</v>
      </c>
      <c r="H305" s="275">
        <v>1.02</v>
      </c>
      <c r="I305" s="276"/>
      <c r="J305" s="277">
        <f>ROUND(I305*H305,2)</f>
        <v>0</v>
      </c>
      <c r="K305" s="273" t="s">
        <v>1</v>
      </c>
      <c r="L305" s="278"/>
      <c r="M305" s="279" t="s">
        <v>1</v>
      </c>
      <c r="N305" s="280" t="s">
        <v>47</v>
      </c>
      <c r="O305" s="92"/>
      <c r="P305" s="229">
        <f>O305*H305</f>
        <v>0</v>
      </c>
      <c r="Q305" s="229">
        <v>0.093509999999999996</v>
      </c>
      <c r="R305" s="229">
        <f>Q305*H305</f>
        <v>0.095380199999999998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191</v>
      </c>
      <c r="AT305" s="231" t="s">
        <v>210</v>
      </c>
      <c r="AU305" s="231" t="s">
        <v>91</v>
      </c>
      <c r="AY305" s="18" t="s">
        <v>142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14</v>
      </c>
      <c r="BK305" s="232">
        <f>ROUND(I305*H305,2)</f>
        <v>0</v>
      </c>
      <c r="BL305" s="18" t="s">
        <v>149</v>
      </c>
      <c r="BM305" s="231" t="s">
        <v>397</v>
      </c>
    </row>
    <row r="306" s="14" customFormat="1">
      <c r="A306" s="14"/>
      <c r="B306" s="249"/>
      <c r="C306" s="250"/>
      <c r="D306" s="240" t="s">
        <v>153</v>
      </c>
      <c r="E306" s="250"/>
      <c r="F306" s="252" t="s">
        <v>398</v>
      </c>
      <c r="G306" s="250"/>
      <c r="H306" s="253">
        <v>1.02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153</v>
      </c>
      <c r="AU306" s="259" t="s">
        <v>91</v>
      </c>
      <c r="AV306" s="14" t="s">
        <v>91</v>
      </c>
      <c r="AW306" s="14" t="s">
        <v>4</v>
      </c>
      <c r="AX306" s="14" t="s">
        <v>14</v>
      </c>
      <c r="AY306" s="259" t="s">
        <v>142</v>
      </c>
    </row>
    <row r="307" s="2" customFormat="1" ht="24.15" customHeight="1">
      <c r="A307" s="39"/>
      <c r="B307" s="40"/>
      <c r="C307" s="220" t="s">
        <v>399</v>
      </c>
      <c r="D307" s="220" t="s">
        <v>144</v>
      </c>
      <c r="E307" s="221" t="s">
        <v>400</v>
      </c>
      <c r="F307" s="222" t="s">
        <v>401</v>
      </c>
      <c r="G307" s="223" t="s">
        <v>182</v>
      </c>
      <c r="H307" s="224">
        <v>5.0940000000000003</v>
      </c>
      <c r="I307" s="225"/>
      <c r="J307" s="226">
        <f>ROUND(I307*H307,2)</f>
        <v>0</v>
      </c>
      <c r="K307" s="222" t="s">
        <v>148</v>
      </c>
      <c r="L307" s="45"/>
      <c r="M307" s="227" t="s">
        <v>1</v>
      </c>
      <c r="N307" s="228" t="s">
        <v>47</v>
      </c>
      <c r="O307" s="92"/>
      <c r="P307" s="229">
        <f>O307*H307</f>
        <v>0</v>
      </c>
      <c r="Q307" s="229">
        <v>2.2563399999999998</v>
      </c>
      <c r="R307" s="229">
        <f>Q307*H307</f>
        <v>11.49379596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149</v>
      </c>
      <c r="AT307" s="231" t="s">
        <v>144</v>
      </c>
      <c r="AU307" s="231" t="s">
        <v>91</v>
      </c>
      <c r="AY307" s="18" t="s">
        <v>142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14</v>
      </c>
      <c r="BK307" s="232">
        <f>ROUND(I307*H307,2)</f>
        <v>0</v>
      </c>
      <c r="BL307" s="18" t="s">
        <v>149</v>
      </c>
      <c r="BM307" s="231" t="s">
        <v>402</v>
      </c>
    </row>
    <row r="308" s="2" customFormat="1">
      <c r="A308" s="39"/>
      <c r="B308" s="40"/>
      <c r="C308" s="41"/>
      <c r="D308" s="233" t="s">
        <v>151</v>
      </c>
      <c r="E308" s="41"/>
      <c r="F308" s="234" t="s">
        <v>403</v>
      </c>
      <c r="G308" s="41"/>
      <c r="H308" s="41"/>
      <c r="I308" s="235"/>
      <c r="J308" s="41"/>
      <c r="K308" s="41"/>
      <c r="L308" s="45"/>
      <c r="M308" s="236"/>
      <c r="N308" s="237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151</v>
      </c>
      <c r="AU308" s="18" t="s">
        <v>91</v>
      </c>
    </row>
    <row r="309" s="13" customFormat="1">
      <c r="A309" s="13"/>
      <c r="B309" s="238"/>
      <c r="C309" s="239"/>
      <c r="D309" s="240" t="s">
        <v>153</v>
      </c>
      <c r="E309" s="241" t="s">
        <v>1</v>
      </c>
      <c r="F309" s="242" t="s">
        <v>369</v>
      </c>
      <c r="G309" s="239"/>
      <c r="H309" s="241" t="s">
        <v>1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153</v>
      </c>
      <c r="AU309" s="248" t="s">
        <v>91</v>
      </c>
      <c r="AV309" s="13" t="s">
        <v>14</v>
      </c>
      <c r="AW309" s="13" t="s">
        <v>36</v>
      </c>
      <c r="AX309" s="13" t="s">
        <v>82</v>
      </c>
      <c r="AY309" s="248" t="s">
        <v>142</v>
      </c>
    </row>
    <row r="310" s="14" customFormat="1">
      <c r="A310" s="14"/>
      <c r="B310" s="249"/>
      <c r="C310" s="250"/>
      <c r="D310" s="240" t="s">
        <v>153</v>
      </c>
      <c r="E310" s="251" t="s">
        <v>1</v>
      </c>
      <c r="F310" s="252" t="s">
        <v>404</v>
      </c>
      <c r="G310" s="250"/>
      <c r="H310" s="253">
        <v>5.0940000000000003</v>
      </c>
      <c r="I310" s="254"/>
      <c r="J310" s="250"/>
      <c r="K310" s="250"/>
      <c r="L310" s="255"/>
      <c r="M310" s="256"/>
      <c r="N310" s="257"/>
      <c r="O310" s="257"/>
      <c r="P310" s="257"/>
      <c r="Q310" s="257"/>
      <c r="R310" s="257"/>
      <c r="S310" s="257"/>
      <c r="T310" s="25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9" t="s">
        <v>153</v>
      </c>
      <c r="AU310" s="259" t="s">
        <v>91</v>
      </c>
      <c r="AV310" s="14" t="s">
        <v>91</v>
      </c>
      <c r="AW310" s="14" t="s">
        <v>36</v>
      </c>
      <c r="AX310" s="14" t="s">
        <v>82</v>
      </c>
      <c r="AY310" s="259" t="s">
        <v>142</v>
      </c>
    </row>
    <row r="311" s="15" customFormat="1">
      <c r="A311" s="15"/>
      <c r="B311" s="260"/>
      <c r="C311" s="261"/>
      <c r="D311" s="240" t="s">
        <v>153</v>
      </c>
      <c r="E311" s="262" t="s">
        <v>1</v>
      </c>
      <c r="F311" s="263" t="s">
        <v>156</v>
      </c>
      <c r="G311" s="261"/>
      <c r="H311" s="264">
        <v>5.0940000000000003</v>
      </c>
      <c r="I311" s="265"/>
      <c r="J311" s="261"/>
      <c r="K311" s="261"/>
      <c r="L311" s="266"/>
      <c r="M311" s="267"/>
      <c r="N311" s="268"/>
      <c r="O311" s="268"/>
      <c r="P311" s="268"/>
      <c r="Q311" s="268"/>
      <c r="R311" s="268"/>
      <c r="S311" s="268"/>
      <c r="T311" s="269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0" t="s">
        <v>153</v>
      </c>
      <c r="AU311" s="270" t="s">
        <v>91</v>
      </c>
      <c r="AV311" s="15" t="s">
        <v>149</v>
      </c>
      <c r="AW311" s="15" t="s">
        <v>36</v>
      </c>
      <c r="AX311" s="15" t="s">
        <v>14</v>
      </c>
      <c r="AY311" s="270" t="s">
        <v>142</v>
      </c>
    </row>
    <row r="312" s="2" customFormat="1" ht="62.7" customHeight="1">
      <c r="A312" s="39"/>
      <c r="B312" s="40"/>
      <c r="C312" s="220" t="s">
        <v>405</v>
      </c>
      <c r="D312" s="220" t="s">
        <v>144</v>
      </c>
      <c r="E312" s="221" t="s">
        <v>406</v>
      </c>
      <c r="F312" s="222" t="s">
        <v>407</v>
      </c>
      <c r="G312" s="223" t="s">
        <v>175</v>
      </c>
      <c r="H312" s="224">
        <v>21.5</v>
      </c>
      <c r="I312" s="225"/>
      <c r="J312" s="226">
        <f>ROUND(I312*H312,2)</f>
        <v>0</v>
      </c>
      <c r="K312" s="222" t="s">
        <v>148</v>
      </c>
      <c r="L312" s="45"/>
      <c r="M312" s="227" t="s">
        <v>1</v>
      </c>
      <c r="N312" s="228" t="s">
        <v>47</v>
      </c>
      <c r="O312" s="92"/>
      <c r="P312" s="229">
        <f>O312*H312</f>
        <v>0</v>
      </c>
      <c r="Q312" s="229">
        <v>0.00060999999999999997</v>
      </c>
      <c r="R312" s="229">
        <f>Q312*H312</f>
        <v>0.013115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149</v>
      </c>
      <c r="AT312" s="231" t="s">
        <v>144</v>
      </c>
      <c r="AU312" s="231" t="s">
        <v>91</v>
      </c>
      <c r="AY312" s="18" t="s">
        <v>142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14</v>
      </c>
      <c r="BK312" s="232">
        <f>ROUND(I312*H312,2)</f>
        <v>0</v>
      </c>
      <c r="BL312" s="18" t="s">
        <v>149</v>
      </c>
      <c r="BM312" s="231" t="s">
        <v>408</v>
      </c>
    </row>
    <row r="313" s="2" customFormat="1">
      <c r="A313" s="39"/>
      <c r="B313" s="40"/>
      <c r="C313" s="41"/>
      <c r="D313" s="233" t="s">
        <v>151</v>
      </c>
      <c r="E313" s="41"/>
      <c r="F313" s="234" t="s">
        <v>409</v>
      </c>
      <c r="G313" s="41"/>
      <c r="H313" s="41"/>
      <c r="I313" s="235"/>
      <c r="J313" s="41"/>
      <c r="K313" s="41"/>
      <c r="L313" s="45"/>
      <c r="M313" s="236"/>
      <c r="N313" s="237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151</v>
      </c>
      <c r="AU313" s="18" t="s">
        <v>91</v>
      </c>
    </row>
    <row r="314" s="13" customFormat="1">
      <c r="A314" s="13"/>
      <c r="B314" s="238"/>
      <c r="C314" s="239"/>
      <c r="D314" s="240" t="s">
        <v>153</v>
      </c>
      <c r="E314" s="241" t="s">
        <v>1</v>
      </c>
      <c r="F314" s="242" t="s">
        <v>207</v>
      </c>
      <c r="G314" s="239"/>
      <c r="H314" s="241" t="s">
        <v>1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153</v>
      </c>
      <c r="AU314" s="248" t="s">
        <v>91</v>
      </c>
      <c r="AV314" s="13" t="s">
        <v>14</v>
      </c>
      <c r="AW314" s="13" t="s">
        <v>36</v>
      </c>
      <c r="AX314" s="13" t="s">
        <v>82</v>
      </c>
      <c r="AY314" s="248" t="s">
        <v>142</v>
      </c>
    </row>
    <row r="315" s="14" customFormat="1">
      <c r="A315" s="14"/>
      <c r="B315" s="249"/>
      <c r="C315" s="250"/>
      <c r="D315" s="240" t="s">
        <v>153</v>
      </c>
      <c r="E315" s="251" t="s">
        <v>1</v>
      </c>
      <c r="F315" s="252" t="s">
        <v>410</v>
      </c>
      <c r="G315" s="250"/>
      <c r="H315" s="253">
        <v>21.5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153</v>
      </c>
      <c r="AU315" s="259" t="s">
        <v>91</v>
      </c>
      <c r="AV315" s="14" t="s">
        <v>91</v>
      </c>
      <c r="AW315" s="14" t="s">
        <v>36</v>
      </c>
      <c r="AX315" s="14" t="s">
        <v>82</v>
      </c>
      <c r="AY315" s="259" t="s">
        <v>142</v>
      </c>
    </row>
    <row r="316" s="15" customFormat="1">
      <c r="A316" s="15"/>
      <c r="B316" s="260"/>
      <c r="C316" s="261"/>
      <c r="D316" s="240" t="s">
        <v>153</v>
      </c>
      <c r="E316" s="262" t="s">
        <v>1</v>
      </c>
      <c r="F316" s="263" t="s">
        <v>156</v>
      </c>
      <c r="G316" s="261"/>
      <c r="H316" s="264">
        <v>21.5</v>
      </c>
      <c r="I316" s="265"/>
      <c r="J316" s="261"/>
      <c r="K316" s="261"/>
      <c r="L316" s="266"/>
      <c r="M316" s="267"/>
      <c r="N316" s="268"/>
      <c r="O316" s="268"/>
      <c r="P316" s="268"/>
      <c r="Q316" s="268"/>
      <c r="R316" s="268"/>
      <c r="S316" s="268"/>
      <c r="T316" s="26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0" t="s">
        <v>153</v>
      </c>
      <c r="AU316" s="270" t="s">
        <v>91</v>
      </c>
      <c r="AV316" s="15" t="s">
        <v>149</v>
      </c>
      <c r="AW316" s="15" t="s">
        <v>36</v>
      </c>
      <c r="AX316" s="15" t="s">
        <v>14</v>
      </c>
      <c r="AY316" s="270" t="s">
        <v>142</v>
      </c>
    </row>
    <row r="317" s="12" customFormat="1" ht="22.8" customHeight="1">
      <c r="A317" s="12"/>
      <c r="B317" s="204"/>
      <c r="C317" s="205"/>
      <c r="D317" s="206" t="s">
        <v>81</v>
      </c>
      <c r="E317" s="218" t="s">
        <v>411</v>
      </c>
      <c r="F317" s="218" t="s">
        <v>412</v>
      </c>
      <c r="G317" s="205"/>
      <c r="H317" s="205"/>
      <c r="I317" s="208"/>
      <c r="J317" s="219">
        <f>BK317</f>
        <v>0</v>
      </c>
      <c r="K317" s="205"/>
      <c r="L317" s="210"/>
      <c r="M317" s="211"/>
      <c r="N317" s="212"/>
      <c r="O317" s="212"/>
      <c r="P317" s="213">
        <f>SUM(P318:P361)</f>
        <v>0</v>
      </c>
      <c r="Q317" s="212"/>
      <c r="R317" s="213">
        <f>SUM(R318:R361)</f>
        <v>0</v>
      </c>
      <c r="S317" s="212"/>
      <c r="T317" s="214">
        <f>SUM(T318:T361)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5" t="s">
        <v>14</v>
      </c>
      <c r="AT317" s="216" t="s">
        <v>81</v>
      </c>
      <c r="AU317" s="216" t="s">
        <v>14</v>
      </c>
      <c r="AY317" s="215" t="s">
        <v>142</v>
      </c>
      <c r="BK317" s="217">
        <f>SUM(BK318:BK361)</f>
        <v>0</v>
      </c>
    </row>
    <row r="318" s="2" customFormat="1" ht="37.8" customHeight="1">
      <c r="A318" s="39"/>
      <c r="B318" s="40"/>
      <c r="C318" s="220" t="s">
        <v>413</v>
      </c>
      <c r="D318" s="220" t="s">
        <v>144</v>
      </c>
      <c r="E318" s="221" t="s">
        <v>414</v>
      </c>
      <c r="F318" s="222" t="s">
        <v>415</v>
      </c>
      <c r="G318" s="223" t="s">
        <v>97</v>
      </c>
      <c r="H318" s="224">
        <v>86.215999999999994</v>
      </c>
      <c r="I318" s="225"/>
      <c r="J318" s="226">
        <f>ROUND(I318*H318,2)</f>
        <v>0</v>
      </c>
      <c r="K318" s="222" t="s">
        <v>148</v>
      </c>
      <c r="L318" s="45"/>
      <c r="M318" s="227" t="s">
        <v>1</v>
      </c>
      <c r="N318" s="228" t="s">
        <v>47</v>
      </c>
      <c r="O318" s="92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149</v>
      </c>
      <c r="AT318" s="231" t="s">
        <v>144</v>
      </c>
      <c r="AU318" s="231" t="s">
        <v>91</v>
      </c>
      <c r="AY318" s="18" t="s">
        <v>142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14</v>
      </c>
      <c r="BK318" s="232">
        <f>ROUND(I318*H318,2)</f>
        <v>0</v>
      </c>
      <c r="BL318" s="18" t="s">
        <v>149</v>
      </c>
      <c r="BM318" s="231" t="s">
        <v>416</v>
      </c>
    </row>
    <row r="319" s="2" customFormat="1">
      <c r="A319" s="39"/>
      <c r="B319" s="40"/>
      <c r="C319" s="41"/>
      <c r="D319" s="233" t="s">
        <v>151</v>
      </c>
      <c r="E319" s="41"/>
      <c r="F319" s="234" t="s">
        <v>417</v>
      </c>
      <c r="G319" s="41"/>
      <c r="H319" s="41"/>
      <c r="I319" s="235"/>
      <c r="J319" s="41"/>
      <c r="K319" s="41"/>
      <c r="L319" s="45"/>
      <c r="M319" s="236"/>
      <c r="N319" s="237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151</v>
      </c>
      <c r="AU319" s="18" t="s">
        <v>91</v>
      </c>
    </row>
    <row r="320" s="14" customFormat="1">
      <c r="A320" s="14"/>
      <c r="B320" s="249"/>
      <c r="C320" s="250"/>
      <c r="D320" s="240" t="s">
        <v>153</v>
      </c>
      <c r="E320" s="251" t="s">
        <v>1</v>
      </c>
      <c r="F320" s="252" t="s">
        <v>99</v>
      </c>
      <c r="G320" s="250"/>
      <c r="H320" s="253">
        <v>86.215999999999994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9" t="s">
        <v>153</v>
      </c>
      <c r="AU320" s="259" t="s">
        <v>91</v>
      </c>
      <c r="AV320" s="14" t="s">
        <v>91</v>
      </c>
      <c r="AW320" s="14" t="s">
        <v>36</v>
      </c>
      <c r="AX320" s="14" t="s">
        <v>82</v>
      </c>
      <c r="AY320" s="259" t="s">
        <v>142</v>
      </c>
    </row>
    <row r="321" s="15" customFormat="1">
      <c r="A321" s="15"/>
      <c r="B321" s="260"/>
      <c r="C321" s="261"/>
      <c r="D321" s="240" t="s">
        <v>153</v>
      </c>
      <c r="E321" s="262" t="s">
        <v>1</v>
      </c>
      <c r="F321" s="263" t="s">
        <v>156</v>
      </c>
      <c r="G321" s="261"/>
      <c r="H321" s="264">
        <v>86.215999999999994</v>
      </c>
      <c r="I321" s="265"/>
      <c r="J321" s="261"/>
      <c r="K321" s="261"/>
      <c r="L321" s="266"/>
      <c r="M321" s="267"/>
      <c r="N321" s="268"/>
      <c r="O321" s="268"/>
      <c r="P321" s="268"/>
      <c r="Q321" s="268"/>
      <c r="R321" s="268"/>
      <c r="S321" s="268"/>
      <c r="T321" s="269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0" t="s">
        <v>153</v>
      </c>
      <c r="AU321" s="270" t="s">
        <v>91</v>
      </c>
      <c r="AV321" s="15" t="s">
        <v>149</v>
      </c>
      <c r="AW321" s="15" t="s">
        <v>36</v>
      </c>
      <c r="AX321" s="15" t="s">
        <v>14</v>
      </c>
      <c r="AY321" s="270" t="s">
        <v>142</v>
      </c>
    </row>
    <row r="322" s="2" customFormat="1" ht="44.25" customHeight="1">
      <c r="A322" s="39"/>
      <c r="B322" s="40"/>
      <c r="C322" s="220" t="s">
        <v>418</v>
      </c>
      <c r="D322" s="220" t="s">
        <v>144</v>
      </c>
      <c r="E322" s="221" t="s">
        <v>419</v>
      </c>
      <c r="F322" s="222" t="s">
        <v>420</v>
      </c>
      <c r="G322" s="223" t="s">
        <v>97</v>
      </c>
      <c r="H322" s="224">
        <v>775.94399999999996</v>
      </c>
      <c r="I322" s="225"/>
      <c r="J322" s="226">
        <f>ROUND(I322*H322,2)</f>
        <v>0</v>
      </c>
      <c r="K322" s="222" t="s">
        <v>148</v>
      </c>
      <c r="L322" s="45"/>
      <c r="M322" s="227" t="s">
        <v>1</v>
      </c>
      <c r="N322" s="228" t="s">
        <v>47</v>
      </c>
      <c r="O322" s="92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149</v>
      </c>
      <c r="AT322" s="231" t="s">
        <v>144</v>
      </c>
      <c r="AU322" s="231" t="s">
        <v>91</v>
      </c>
      <c r="AY322" s="18" t="s">
        <v>142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14</v>
      </c>
      <c r="BK322" s="232">
        <f>ROUND(I322*H322,2)</f>
        <v>0</v>
      </c>
      <c r="BL322" s="18" t="s">
        <v>149</v>
      </c>
      <c r="BM322" s="231" t="s">
        <v>421</v>
      </c>
    </row>
    <row r="323" s="2" customFormat="1">
      <c r="A323" s="39"/>
      <c r="B323" s="40"/>
      <c r="C323" s="41"/>
      <c r="D323" s="233" t="s">
        <v>151</v>
      </c>
      <c r="E323" s="41"/>
      <c r="F323" s="234" t="s">
        <v>422</v>
      </c>
      <c r="G323" s="41"/>
      <c r="H323" s="41"/>
      <c r="I323" s="235"/>
      <c r="J323" s="41"/>
      <c r="K323" s="41"/>
      <c r="L323" s="45"/>
      <c r="M323" s="236"/>
      <c r="N323" s="237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151</v>
      </c>
      <c r="AU323" s="18" t="s">
        <v>91</v>
      </c>
    </row>
    <row r="324" s="13" customFormat="1">
      <c r="A324" s="13"/>
      <c r="B324" s="238"/>
      <c r="C324" s="239"/>
      <c r="D324" s="240" t="s">
        <v>153</v>
      </c>
      <c r="E324" s="241" t="s">
        <v>1</v>
      </c>
      <c r="F324" s="242" t="s">
        <v>423</v>
      </c>
      <c r="G324" s="239"/>
      <c r="H324" s="241" t="s">
        <v>1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153</v>
      </c>
      <c r="AU324" s="248" t="s">
        <v>91</v>
      </c>
      <c r="AV324" s="13" t="s">
        <v>14</v>
      </c>
      <c r="AW324" s="13" t="s">
        <v>36</v>
      </c>
      <c r="AX324" s="13" t="s">
        <v>82</v>
      </c>
      <c r="AY324" s="248" t="s">
        <v>142</v>
      </c>
    </row>
    <row r="325" s="14" customFormat="1">
      <c r="A325" s="14"/>
      <c r="B325" s="249"/>
      <c r="C325" s="250"/>
      <c r="D325" s="240" t="s">
        <v>153</v>
      </c>
      <c r="E325" s="251" t="s">
        <v>1</v>
      </c>
      <c r="F325" s="252" t="s">
        <v>424</v>
      </c>
      <c r="G325" s="250"/>
      <c r="H325" s="253">
        <v>775.94399999999996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153</v>
      </c>
      <c r="AU325" s="259" t="s">
        <v>91</v>
      </c>
      <c r="AV325" s="14" t="s">
        <v>91</v>
      </c>
      <c r="AW325" s="14" t="s">
        <v>36</v>
      </c>
      <c r="AX325" s="14" t="s">
        <v>82</v>
      </c>
      <c r="AY325" s="259" t="s">
        <v>142</v>
      </c>
    </row>
    <row r="326" s="15" customFormat="1">
      <c r="A326" s="15"/>
      <c r="B326" s="260"/>
      <c r="C326" s="261"/>
      <c r="D326" s="240" t="s">
        <v>153</v>
      </c>
      <c r="E326" s="262" t="s">
        <v>1</v>
      </c>
      <c r="F326" s="263" t="s">
        <v>156</v>
      </c>
      <c r="G326" s="261"/>
      <c r="H326" s="264">
        <v>775.94399999999996</v>
      </c>
      <c r="I326" s="265"/>
      <c r="J326" s="261"/>
      <c r="K326" s="261"/>
      <c r="L326" s="266"/>
      <c r="M326" s="267"/>
      <c r="N326" s="268"/>
      <c r="O326" s="268"/>
      <c r="P326" s="268"/>
      <c r="Q326" s="268"/>
      <c r="R326" s="268"/>
      <c r="S326" s="268"/>
      <c r="T326" s="26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0" t="s">
        <v>153</v>
      </c>
      <c r="AU326" s="270" t="s">
        <v>91</v>
      </c>
      <c r="AV326" s="15" t="s">
        <v>149</v>
      </c>
      <c r="AW326" s="15" t="s">
        <v>36</v>
      </c>
      <c r="AX326" s="15" t="s">
        <v>14</v>
      </c>
      <c r="AY326" s="270" t="s">
        <v>142</v>
      </c>
    </row>
    <row r="327" s="2" customFormat="1" ht="24.15" customHeight="1">
      <c r="A327" s="39"/>
      <c r="B327" s="40"/>
      <c r="C327" s="220" t="s">
        <v>425</v>
      </c>
      <c r="D327" s="220" t="s">
        <v>144</v>
      </c>
      <c r="E327" s="221" t="s">
        <v>426</v>
      </c>
      <c r="F327" s="222" t="s">
        <v>427</v>
      </c>
      <c r="G327" s="223" t="s">
        <v>97</v>
      </c>
      <c r="H327" s="224">
        <v>99.350999999999999</v>
      </c>
      <c r="I327" s="225"/>
      <c r="J327" s="226">
        <f>ROUND(I327*H327,2)</f>
        <v>0</v>
      </c>
      <c r="K327" s="222" t="s">
        <v>148</v>
      </c>
      <c r="L327" s="45"/>
      <c r="M327" s="227" t="s">
        <v>1</v>
      </c>
      <c r="N327" s="228" t="s">
        <v>47</v>
      </c>
      <c r="O327" s="92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149</v>
      </c>
      <c r="AT327" s="231" t="s">
        <v>144</v>
      </c>
      <c r="AU327" s="231" t="s">
        <v>91</v>
      </c>
      <c r="AY327" s="18" t="s">
        <v>142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14</v>
      </c>
      <c r="BK327" s="232">
        <f>ROUND(I327*H327,2)</f>
        <v>0</v>
      </c>
      <c r="BL327" s="18" t="s">
        <v>149</v>
      </c>
      <c r="BM327" s="231" t="s">
        <v>428</v>
      </c>
    </row>
    <row r="328" s="2" customFormat="1">
      <c r="A328" s="39"/>
      <c r="B328" s="40"/>
      <c r="C328" s="41"/>
      <c r="D328" s="233" t="s">
        <v>151</v>
      </c>
      <c r="E328" s="41"/>
      <c r="F328" s="234" t="s">
        <v>429</v>
      </c>
      <c r="G328" s="41"/>
      <c r="H328" s="41"/>
      <c r="I328" s="235"/>
      <c r="J328" s="41"/>
      <c r="K328" s="41"/>
      <c r="L328" s="45"/>
      <c r="M328" s="236"/>
      <c r="N328" s="237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151</v>
      </c>
      <c r="AU328" s="18" t="s">
        <v>91</v>
      </c>
    </row>
    <row r="329" s="14" customFormat="1">
      <c r="A329" s="14"/>
      <c r="B329" s="249"/>
      <c r="C329" s="250"/>
      <c r="D329" s="240" t="s">
        <v>153</v>
      </c>
      <c r="E329" s="251" t="s">
        <v>1</v>
      </c>
      <c r="F329" s="252" t="s">
        <v>430</v>
      </c>
      <c r="G329" s="250"/>
      <c r="H329" s="253">
        <v>1.04</v>
      </c>
      <c r="I329" s="254"/>
      <c r="J329" s="250"/>
      <c r="K329" s="250"/>
      <c r="L329" s="255"/>
      <c r="M329" s="256"/>
      <c r="N329" s="257"/>
      <c r="O329" s="257"/>
      <c r="P329" s="257"/>
      <c r="Q329" s="257"/>
      <c r="R329" s="257"/>
      <c r="S329" s="257"/>
      <c r="T329" s="25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9" t="s">
        <v>153</v>
      </c>
      <c r="AU329" s="259" t="s">
        <v>91</v>
      </c>
      <c r="AV329" s="14" t="s">
        <v>91</v>
      </c>
      <c r="AW329" s="14" t="s">
        <v>36</v>
      </c>
      <c r="AX329" s="14" t="s">
        <v>82</v>
      </c>
      <c r="AY329" s="259" t="s">
        <v>142</v>
      </c>
    </row>
    <row r="330" s="14" customFormat="1">
      <c r="A330" s="14"/>
      <c r="B330" s="249"/>
      <c r="C330" s="250"/>
      <c r="D330" s="240" t="s">
        <v>153</v>
      </c>
      <c r="E330" s="251" t="s">
        <v>1</v>
      </c>
      <c r="F330" s="252" t="s">
        <v>431</v>
      </c>
      <c r="G330" s="250"/>
      <c r="H330" s="253">
        <v>12.095000000000001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153</v>
      </c>
      <c r="AU330" s="259" t="s">
        <v>91</v>
      </c>
      <c r="AV330" s="14" t="s">
        <v>91</v>
      </c>
      <c r="AW330" s="14" t="s">
        <v>36</v>
      </c>
      <c r="AX330" s="14" t="s">
        <v>82</v>
      </c>
      <c r="AY330" s="259" t="s">
        <v>142</v>
      </c>
    </row>
    <row r="331" s="16" customFormat="1">
      <c r="A331" s="16"/>
      <c r="B331" s="282"/>
      <c r="C331" s="283"/>
      <c r="D331" s="240" t="s">
        <v>153</v>
      </c>
      <c r="E331" s="284" t="s">
        <v>95</v>
      </c>
      <c r="F331" s="285" t="s">
        <v>432</v>
      </c>
      <c r="G331" s="283"/>
      <c r="H331" s="286">
        <v>13.135</v>
      </c>
      <c r="I331" s="287"/>
      <c r="J331" s="283"/>
      <c r="K331" s="283"/>
      <c r="L331" s="288"/>
      <c r="M331" s="289"/>
      <c r="N331" s="290"/>
      <c r="O331" s="290"/>
      <c r="P331" s="290"/>
      <c r="Q331" s="290"/>
      <c r="R331" s="290"/>
      <c r="S331" s="290"/>
      <c r="T331" s="291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92" t="s">
        <v>153</v>
      </c>
      <c r="AU331" s="292" t="s">
        <v>91</v>
      </c>
      <c r="AV331" s="16" t="s">
        <v>162</v>
      </c>
      <c r="AW331" s="16" t="s">
        <v>36</v>
      </c>
      <c r="AX331" s="16" t="s">
        <v>82</v>
      </c>
      <c r="AY331" s="292" t="s">
        <v>142</v>
      </c>
    </row>
    <row r="332" s="14" customFormat="1">
      <c r="A332" s="14"/>
      <c r="B332" s="249"/>
      <c r="C332" s="250"/>
      <c r="D332" s="240" t="s">
        <v>153</v>
      </c>
      <c r="E332" s="251" t="s">
        <v>103</v>
      </c>
      <c r="F332" s="252" t="s">
        <v>433</v>
      </c>
      <c r="G332" s="250"/>
      <c r="H332" s="253">
        <v>3.54</v>
      </c>
      <c r="I332" s="254"/>
      <c r="J332" s="250"/>
      <c r="K332" s="250"/>
      <c r="L332" s="255"/>
      <c r="M332" s="256"/>
      <c r="N332" s="257"/>
      <c r="O332" s="257"/>
      <c r="P332" s="257"/>
      <c r="Q332" s="257"/>
      <c r="R332" s="257"/>
      <c r="S332" s="257"/>
      <c r="T332" s="25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9" t="s">
        <v>153</v>
      </c>
      <c r="AU332" s="259" t="s">
        <v>91</v>
      </c>
      <c r="AV332" s="14" t="s">
        <v>91</v>
      </c>
      <c r="AW332" s="14" t="s">
        <v>36</v>
      </c>
      <c r="AX332" s="14" t="s">
        <v>82</v>
      </c>
      <c r="AY332" s="259" t="s">
        <v>142</v>
      </c>
    </row>
    <row r="333" s="14" customFormat="1">
      <c r="A333" s="14"/>
      <c r="B333" s="249"/>
      <c r="C333" s="250"/>
      <c r="D333" s="240" t="s">
        <v>153</v>
      </c>
      <c r="E333" s="251" t="s">
        <v>106</v>
      </c>
      <c r="F333" s="252" t="s">
        <v>434</v>
      </c>
      <c r="G333" s="250"/>
      <c r="H333" s="253">
        <v>3.476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9" t="s">
        <v>153</v>
      </c>
      <c r="AU333" s="259" t="s">
        <v>91</v>
      </c>
      <c r="AV333" s="14" t="s">
        <v>91</v>
      </c>
      <c r="AW333" s="14" t="s">
        <v>36</v>
      </c>
      <c r="AX333" s="14" t="s">
        <v>82</v>
      </c>
      <c r="AY333" s="259" t="s">
        <v>142</v>
      </c>
    </row>
    <row r="334" s="14" customFormat="1">
      <c r="A334" s="14"/>
      <c r="B334" s="249"/>
      <c r="C334" s="250"/>
      <c r="D334" s="240" t="s">
        <v>153</v>
      </c>
      <c r="E334" s="251" t="s">
        <v>109</v>
      </c>
      <c r="F334" s="252" t="s">
        <v>435</v>
      </c>
      <c r="G334" s="250"/>
      <c r="H334" s="253">
        <v>79.200000000000003</v>
      </c>
      <c r="I334" s="254"/>
      <c r="J334" s="250"/>
      <c r="K334" s="250"/>
      <c r="L334" s="255"/>
      <c r="M334" s="256"/>
      <c r="N334" s="257"/>
      <c r="O334" s="257"/>
      <c r="P334" s="257"/>
      <c r="Q334" s="257"/>
      <c r="R334" s="257"/>
      <c r="S334" s="257"/>
      <c r="T334" s="25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9" t="s">
        <v>153</v>
      </c>
      <c r="AU334" s="259" t="s">
        <v>91</v>
      </c>
      <c r="AV334" s="14" t="s">
        <v>91</v>
      </c>
      <c r="AW334" s="14" t="s">
        <v>36</v>
      </c>
      <c r="AX334" s="14" t="s">
        <v>82</v>
      </c>
      <c r="AY334" s="259" t="s">
        <v>142</v>
      </c>
    </row>
    <row r="335" s="16" customFormat="1">
      <c r="A335" s="16"/>
      <c r="B335" s="282"/>
      <c r="C335" s="283"/>
      <c r="D335" s="240" t="s">
        <v>153</v>
      </c>
      <c r="E335" s="284" t="s">
        <v>99</v>
      </c>
      <c r="F335" s="285" t="s">
        <v>432</v>
      </c>
      <c r="G335" s="283"/>
      <c r="H335" s="286">
        <v>86.215999999999994</v>
      </c>
      <c r="I335" s="287"/>
      <c r="J335" s="283"/>
      <c r="K335" s="283"/>
      <c r="L335" s="288"/>
      <c r="M335" s="289"/>
      <c r="N335" s="290"/>
      <c r="O335" s="290"/>
      <c r="P335" s="290"/>
      <c r="Q335" s="290"/>
      <c r="R335" s="290"/>
      <c r="S335" s="290"/>
      <c r="T335" s="291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92" t="s">
        <v>153</v>
      </c>
      <c r="AU335" s="292" t="s">
        <v>91</v>
      </c>
      <c r="AV335" s="16" t="s">
        <v>162</v>
      </c>
      <c r="AW335" s="16" t="s">
        <v>36</v>
      </c>
      <c r="AX335" s="16" t="s">
        <v>82</v>
      </c>
      <c r="AY335" s="292" t="s">
        <v>142</v>
      </c>
    </row>
    <row r="336" s="15" customFormat="1">
      <c r="A336" s="15"/>
      <c r="B336" s="260"/>
      <c r="C336" s="261"/>
      <c r="D336" s="240" t="s">
        <v>153</v>
      </c>
      <c r="E336" s="262" t="s">
        <v>436</v>
      </c>
      <c r="F336" s="263" t="s">
        <v>156</v>
      </c>
      <c r="G336" s="261"/>
      <c r="H336" s="264">
        <v>99.350999999999999</v>
      </c>
      <c r="I336" s="265"/>
      <c r="J336" s="261"/>
      <c r="K336" s="261"/>
      <c r="L336" s="266"/>
      <c r="M336" s="267"/>
      <c r="N336" s="268"/>
      <c r="O336" s="268"/>
      <c r="P336" s="268"/>
      <c r="Q336" s="268"/>
      <c r="R336" s="268"/>
      <c r="S336" s="268"/>
      <c r="T336" s="269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0" t="s">
        <v>153</v>
      </c>
      <c r="AU336" s="270" t="s">
        <v>91</v>
      </c>
      <c r="AV336" s="15" t="s">
        <v>149</v>
      </c>
      <c r="AW336" s="15" t="s">
        <v>36</v>
      </c>
      <c r="AX336" s="15" t="s">
        <v>14</v>
      </c>
      <c r="AY336" s="270" t="s">
        <v>142</v>
      </c>
    </row>
    <row r="337" s="2" customFormat="1" ht="49.05" customHeight="1">
      <c r="A337" s="39"/>
      <c r="B337" s="40"/>
      <c r="C337" s="220" t="s">
        <v>437</v>
      </c>
      <c r="D337" s="220" t="s">
        <v>144</v>
      </c>
      <c r="E337" s="221" t="s">
        <v>438</v>
      </c>
      <c r="F337" s="222" t="s">
        <v>439</v>
      </c>
      <c r="G337" s="223" t="s">
        <v>97</v>
      </c>
      <c r="H337" s="224">
        <v>3.54</v>
      </c>
      <c r="I337" s="225"/>
      <c r="J337" s="226">
        <f>ROUND(I337*H337,2)</f>
        <v>0</v>
      </c>
      <c r="K337" s="222" t="s">
        <v>148</v>
      </c>
      <c r="L337" s="45"/>
      <c r="M337" s="227" t="s">
        <v>1</v>
      </c>
      <c r="N337" s="228" t="s">
        <v>47</v>
      </c>
      <c r="O337" s="92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149</v>
      </c>
      <c r="AT337" s="231" t="s">
        <v>144</v>
      </c>
      <c r="AU337" s="231" t="s">
        <v>91</v>
      </c>
      <c r="AY337" s="18" t="s">
        <v>142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14</v>
      </c>
      <c r="BK337" s="232">
        <f>ROUND(I337*H337,2)</f>
        <v>0</v>
      </c>
      <c r="BL337" s="18" t="s">
        <v>149</v>
      </c>
      <c r="BM337" s="231" t="s">
        <v>440</v>
      </c>
    </row>
    <row r="338" s="2" customFormat="1">
      <c r="A338" s="39"/>
      <c r="B338" s="40"/>
      <c r="C338" s="41"/>
      <c r="D338" s="233" t="s">
        <v>151</v>
      </c>
      <c r="E338" s="41"/>
      <c r="F338" s="234" t="s">
        <v>441</v>
      </c>
      <c r="G338" s="41"/>
      <c r="H338" s="41"/>
      <c r="I338" s="235"/>
      <c r="J338" s="41"/>
      <c r="K338" s="41"/>
      <c r="L338" s="45"/>
      <c r="M338" s="236"/>
      <c r="N338" s="237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151</v>
      </c>
      <c r="AU338" s="18" t="s">
        <v>91</v>
      </c>
    </row>
    <row r="339" s="14" customFormat="1">
      <c r="A339" s="14"/>
      <c r="B339" s="249"/>
      <c r="C339" s="250"/>
      <c r="D339" s="240" t="s">
        <v>153</v>
      </c>
      <c r="E339" s="251" t="s">
        <v>1</v>
      </c>
      <c r="F339" s="252" t="s">
        <v>103</v>
      </c>
      <c r="G339" s="250"/>
      <c r="H339" s="253">
        <v>3.54</v>
      </c>
      <c r="I339" s="254"/>
      <c r="J339" s="250"/>
      <c r="K339" s="250"/>
      <c r="L339" s="255"/>
      <c r="M339" s="256"/>
      <c r="N339" s="257"/>
      <c r="O339" s="257"/>
      <c r="P339" s="257"/>
      <c r="Q339" s="257"/>
      <c r="R339" s="257"/>
      <c r="S339" s="257"/>
      <c r="T339" s="25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9" t="s">
        <v>153</v>
      </c>
      <c r="AU339" s="259" t="s">
        <v>91</v>
      </c>
      <c r="AV339" s="14" t="s">
        <v>91</v>
      </c>
      <c r="AW339" s="14" t="s">
        <v>36</v>
      </c>
      <c r="AX339" s="14" t="s">
        <v>82</v>
      </c>
      <c r="AY339" s="259" t="s">
        <v>142</v>
      </c>
    </row>
    <row r="340" s="15" customFormat="1">
      <c r="A340" s="15"/>
      <c r="B340" s="260"/>
      <c r="C340" s="261"/>
      <c r="D340" s="240" t="s">
        <v>153</v>
      </c>
      <c r="E340" s="262" t="s">
        <v>1</v>
      </c>
      <c r="F340" s="263" t="s">
        <v>156</v>
      </c>
      <c r="G340" s="261"/>
      <c r="H340" s="264">
        <v>3.54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0" t="s">
        <v>153</v>
      </c>
      <c r="AU340" s="270" t="s">
        <v>91</v>
      </c>
      <c r="AV340" s="15" t="s">
        <v>149</v>
      </c>
      <c r="AW340" s="15" t="s">
        <v>36</v>
      </c>
      <c r="AX340" s="15" t="s">
        <v>14</v>
      </c>
      <c r="AY340" s="270" t="s">
        <v>142</v>
      </c>
    </row>
    <row r="341" s="2" customFormat="1" ht="37.8" customHeight="1">
      <c r="A341" s="39"/>
      <c r="B341" s="40"/>
      <c r="C341" s="220" t="s">
        <v>442</v>
      </c>
      <c r="D341" s="220" t="s">
        <v>144</v>
      </c>
      <c r="E341" s="221" t="s">
        <v>443</v>
      </c>
      <c r="F341" s="222" t="s">
        <v>444</v>
      </c>
      <c r="G341" s="223" t="s">
        <v>97</v>
      </c>
      <c r="H341" s="224">
        <v>13.135</v>
      </c>
      <c r="I341" s="225"/>
      <c r="J341" s="226">
        <f>ROUND(I341*H341,2)</f>
        <v>0</v>
      </c>
      <c r="K341" s="222" t="s">
        <v>148</v>
      </c>
      <c r="L341" s="45"/>
      <c r="M341" s="227" t="s">
        <v>1</v>
      </c>
      <c r="N341" s="228" t="s">
        <v>47</v>
      </c>
      <c r="O341" s="92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149</v>
      </c>
      <c r="AT341" s="231" t="s">
        <v>144</v>
      </c>
      <c r="AU341" s="231" t="s">
        <v>91</v>
      </c>
      <c r="AY341" s="18" t="s">
        <v>142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14</v>
      </c>
      <c r="BK341" s="232">
        <f>ROUND(I341*H341,2)</f>
        <v>0</v>
      </c>
      <c r="BL341" s="18" t="s">
        <v>149</v>
      </c>
      <c r="BM341" s="231" t="s">
        <v>445</v>
      </c>
    </row>
    <row r="342" s="2" customFormat="1">
      <c r="A342" s="39"/>
      <c r="B342" s="40"/>
      <c r="C342" s="41"/>
      <c r="D342" s="233" t="s">
        <v>151</v>
      </c>
      <c r="E342" s="41"/>
      <c r="F342" s="234" t="s">
        <v>446</v>
      </c>
      <c r="G342" s="41"/>
      <c r="H342" s="41"/>
      <c r="I342" s="235"/>
      <c r="J342" s="41"/>
      <c r="K342" s="41"/>
      <c r="L342" s="45"/>
      <c r="M342" s="236"/>
      <c r="N342" s="237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151</v>
      </c>
      <c r="AU342" s="18" t="s">
        <v>91</v>
      </c>
    </row>
    <row r="343" s="14" customFormat="1">
      <c r="A343" s="14"/>
      <c r="B343" s="249"/>
      <c r="C343" s="250"/>
      <c r="D343" s="240" t="s">
        <v>153</v>
      </c>
      <c r="E343" s="251" t="s">
        <v>1</v>
      </c>
      <c r="F343" s="252" t="s">
        <v>95</v>
      </c>
      <c r="G343" s="250"/>
      <c r="H343" s="253">
        <v>13.135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9" t="s">
        <v>153</v>
      </c>
      <c r="AU343" s="259" t="s">
        <v>91</v>
      </c>
      <c r="AV343" s="14" t="s">
        <v>91</v>
      </c>
      <c r="AW343" s="14" t="s">
        <v>36</v>
      </c>
      <c r="AX343" s="14" t="s">
        <v>82</v>
      </c>
      <c r="AY343" s="259" t="s">
        <v>142</v>
      </c>
    </row>
    <row r="344" s="15" customFormat="1">
      <c r="A344" s="15"/>
      <c r="B344" s="260"/>
      <c r="C344" s="261"/>
      <c r="D344" s="240" t="s">
        <v>153</v>
      </c>
      <c r="E344" s="262" t="s">
        <v>1</v>
      </c>
      <c r="F344" s="263" t="s">
        <v>156</v>
      </c>
      <c r="G344" s="261"/>
      <c r="H344" s="264">
        <v>13.135</v>
      </c>
      <c r="I344" s="265"/>
      <c r="J344" s="261"/>
      <c r="K344" s="261"/>
      <c r="L344" s="266"/>
      <c r="M344" s="267"/>
      <c r="N344" s="268"/>
      <c r="O344" s="268"/>
      <c r="P344" s="268"/>
      <c r="Q344" s="268"/>
      <c r="R344" s="268"/>
      <c r="S344" s="268"/>
      <c r="T344" s="269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0" t="s">
        <v>153</v>
      </c>
      <c r="AU344" s="270" t="s">
        <v>91</v>
      </c>
      <c r="AV344" s="15" t="s">
        <v>149</v>
      </c>
      <c r="AW344" s="15" t="s">
        <v>36</v>
      </c>
      <c r="AX344" s="15" t="s">
        <v>14</v>
      </c>
      <c r="AY344" s="270" t="s">
        <v>142</v>
      </c>
    </row>
    <row r="345" s="2" customFormat="1" ht="37.8" customHeight="1">
      <c r="A345" s="39"/>
      <c r="B345" s="40"/>
      <c r="C345" s="220" t="s">
        <v>447</v>
      </c>
      <c r="D345" s="220" t="s">
        <v>144</v>
      </c>
      <c r="E345" s="221" t="s">
        <v>448</v>
      </c>
      <c r="F345" s="222" t="s">
        <v>449</v>
      </c>
      <c r="G345" s="223" t="s">
        <v>97</v>
      </c>
      <c r="H345" s="224">
        <v>118.215</v>
      </c>
      <c r="I345" s="225"/>
      <c r="J345" s="226">
        <f>ROUND(I345*H345,2)</f>
        <v>0</v>
      </c>
      <c r="K345" s="222" t="s">
        <v>148</v>
      </c>
      <c r="L345" s="45"/>
      <c r="M345" s="227" t="s">
        <v>1</v>
      </c>
      <c r="N345" s="228" t="s">
        <v>47</v>
      </c>
      <c r="O345" s="92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149</v>
      </c>
      <c r="AT345" s="231" t="s">
        <v>144</v>
      </c>
      <c r="AU345" s="231" t="s">
        <v>91</v>
      </c>
      <c r="AY345" s="18" t="s">
        <v>142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14</v>
      </c>
      <c r="BK345" s="232">
        <f>ROUND(I345*H345,2)</f>
        <v>0</v>
      </c>
      <c r="BL345" s="18" t="s">
        <v>149</v>
      </c>
      <c r="BM345" s="231" t="s">
        <v>450</v>
      </c>
    </row>
    <row r="346" s="2" customFormat="1">
      <c r="A346" s="39"/>
      <c r="B346" s="40"/>
      <c r="C346" s="41"/>
      <c r="D346" s="233" t="s">
        <v>151</v>
      </c>
      <c r="E346" s="41"/>
      <c r="F346" s="234" t="s">
        <v>451</v>
      </c>
      <c r="G346" s="41"/>
      <c r="H346" s="41"/>
      <c r="I346" s="235"/>
      <c r="J346" s="41"/>
      <c r="K346" s="41"/>
      <c r="L346" s="45"/>
      <c r="M346" s="236"/>
      <c r="N346" s="237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151</v>
      </c>
      <c r="AU346" s="18" t="s">
        <v>91</v>
      </c>
    </row>
    <row r="347" s="13" customFormat="1">
      <c r="A347" s="13"/>
      <c r="B347" s="238"/>
      <c r="C347" s="239"/>
      <c r="D347" s="240" t="s">
        <v>153</v>
      </c>
      <c r="E347" s="241" t="s">
        <v>1</v>
      </c>
      <c r="F347" s="242" t="s">
        <v>423</v>
      </c>
      <c r="G347" s="239"/>
      <c r="H347" s="241" t="s">
        <v>1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153</v>
      </c>
      <c r="AU347" s="248" t="s">
        <v>91</v>
      </c>
      <c r="AV347" s="13" t="s">
        <v>14</v>
      </c>
      <c r="AW347" s="13" t="s">
        <v>36</v>
      </c>
      <c r="AX347" s="13" t="s">
        <v>82</v>
      </c>
      <c r="AY347" s="248" t="s">
        <v>142</v>
      </c>
    </row>
    <row r="348" s="14" customFormat="1">
      <c r="A348" s="14"/>
      <c r="B348" s="249"/>
      <c r="C348" s="250"/>
      <c r="D348" s="240" t="s">
        <v>153</v>
      </c>
      <c r="E348" s="251" t="s">
        <v>1</v>
      </c>
      <c r="F348" s="252" t="s">
        <v>452</v>
      </c>
      <c r="G348" s="250"/>
      <c r="H348" s="253">
        <v>118.215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153</v>
      </c>
      <c r="AU348" s="259" t="s">
        <v>91</v>
      </c>
      <c r="AV348" s="14" t="s">
        <v>91</v>
      </c>
      <c r="AW348" s="14" t="s">
        <v>36</v>
      </c>
      <c r="AX348" s="14" t="s">
        <v>82</v>
      </c>
      <c r="AY348" s="259" t="s">
        <v>142</v>
      </c>
    </row>
    <row r="349" s="15" customFormat="1">
      <c r="A349" s="15"/>
      <c r="B349" s="260"/>
      <c r="C349" s="261"/>
      <c r="D349" s="240" t="s">
        <v>153</v>
      </c>
      <c r="E349" s="262" t="s">
        <v>1</v>
      </c>
      <c r="F349" s="263" t="s">
        <v>156</v>
      </c>
      <c r="G349" s="261"/>
      <c r="H349" s="264">
        <v>118.215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0" t="s">
        <v>153</v>
      </c>
      <c r="AU349" s="270" t="s">
        <v>91</v>
      </c>
      <c r="AV349" s="15" t="s">
        <v>149</v>
      </c>
      <c r="AW349" s="15" t="s">
        <v>36</v>
      </c>
      <c r="AX349" s="15" t="s">
        <v>14</v>
      </c>
      <c r="AY349" s="270" t="s">
        <v>142</v>
      </c>
    </row>
    <row r="350" s="2" customFormat="1" ht="44.25" customHeight="1">
      <c r="A350" s="39"/>
      <c r="B350" s="40"/>
      <c r="C350" s="220" t="s">
        <v>453</v>
      </c>
      <c r="D350" s="220" t="s">
        <v>144</v>
      </c>
      <c r="E350" s="221" t="s">
        <v>454</v>
      </c>
      <c r="F350" s="222" t="s">
        <v>455</v>
      </c>
      <c r="G350" s="223" t="s">
        <v>97</v>
      </c>
      <c r="H350" s="224">
        <v>13.135</v>
      </c>
      <c r="I350" s="225"/>
      <c r="J350" s="226">
        <f>ROUND(I350*H350,2)</f>
        <v>0</v>
      </c>
      <c r="K350" s="222" t="s">
        <v>148</v>
      </c>
      <c r="L350" s="45"/>
      <c r="M350" s="227" t="s">
        <v>1</v>
      </c>
      <c r="N350" s="228" t="s">
        <v>47</v>
      </c>
      <c r="O350" s="92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149</v>
      </c>
      <c r="AT350" s="231" t="s">
        <v>144</v>
      </c>
      <c r="AU350" s="231" t="s">
        <v>91</v>
      </c>
      <c r="AY350" s="18" t="s">
        <v>142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14</v>
      </c>
      <c r="BK350" s="232">
        <f>ROUND(I350*H350,2)</f>
        <v>0</v>
      </c>
      <c r="BL350" s="18" t="s">
        <v>149</v>
      </c>
      <c r="BM350" s="231" t="s">
        <v>456</v>
      </c>
    </row>
    <row r="351" s="2" customFormat="1">
      <c r="A351" s="39"/>
      <c r="B351" s="40"/>
      <c r="C351" s="41"/>
      <c r="D351" s="233" t="s">
        <v>151</v>
      </c>
      <c r="E351" s="41"/>
      <c r="F351" s="234" t="s">
        <v>457</v>
      </c>
      <c r="G351" s="41"/>
      <c r="H351" s="41"/>
      <c r="I351" s="235"/>
      <c r="J351" s="41"/>
      <c r="K351" s="41"/>
      <c r="L351" s="45"/>
      <c r="M351" s="236"/>
      <c r="N351" s="237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151</v>
      </c>
      <c r="AU351" s="18" t="s">
        <v>91</v>
      </c>
    </row>
    <row r="352" s="14" customFormat="1">
      <c r="A352" s="14"/>
      <c r="B352" s="249"/>
      <c r="C352" s="250"/>
      <c r="D352" s="240" t="s">
        <v>153</v>
      </c>
      <c r="E352" s="251" t="s">
        <v>1</v>
      </c>
      <c r="F352" s="252" t="s">
        <v>95</v>
      </c>
      <c r="G352" s="250"/>
      <c r="H352" s="253">
        <v>13.135</v>
      </c>
      <c r="I352" s="254"/>
      <c r="J352" s="250"/>
      <c r="K352" s="250"/>
      <c r="L352" s="255"/>
      <c r="M352" s="256"/>
      <c r="N352" s="257"/>
      <c r="O352" s="257"/>
      <c r="P352" s="257"/>
      <c r="Q352" s="257"/>
      <c r="R352" s="257"/>
      <c r="S352" s="257"/>
      <c r="T352" s="25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9" t="s">
        <v>153</v>
      </c>
      <c r="AU352" s="259" t="s">
        <v>91</v>
      </c>
      <c r="AV352" s="14" t="s">
        <v>91</v>
      </c>
      <c r="AW352" s="14" t="s">
        <v>36</v>
      </c>
      <c r="AX352" s="14" t="s">
        <v>82</v>
      </c>
      <c r="AY352" s="259" t="s">
        <v>142</v>
      </c>
    </row>
    <row r="353" s="15" customFormat="1">
      <c r="A353" s="15"/>
      <c r="B353" s="260"/>
      <c r="C353" s="261"/>
      <c r="D353" s="240" t="s">
        <v>153</v>
      </c>
      <c r="E353" s="262" t="s">
        <v>1</v>
      </c>
      <c r="F353" s="263" t="s">
        <v>156</v>
      </c>
      <c r="G353" s="261"/>
      <c r="H353" s="264">
        <v>13.135</v>
      </c>
      <c r="I353" s="265"/>
      <c r="J353" s="261"/>
      <c r="K353" s="261"/>
      <c r="L353" s="266"/>
      <c r="M353" s="267"/>
      <c r="N353" s="268"/>
      <c r="O353" s="268"/>
      <c r="P353" s="268"/>
      <c r="Q353" s="268"/>
      <c r="R353" s="268"/>
      <c r="S353" s="268"/>
      <c r="T353" s="269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0" t="s">
        <v>153</v>
      </c>
      <c r="AU353" s="270" t="s">
        <v>91</v>
      </c>
      <c r="AV353" s="15" t="s">
        <v>149</v>
      </c>
      <c r="AW353" s="15" t="s">
        <v>36</v>
      </c>
      <c r="AX353" s="15" t="s">
        <v>14</v>
      </c>
      <c r="AY353" s="270" t="s">
        <v>142</v>
      </c>
    </row>
    <row r="354" s="2" customFormat="1" ht="44.25" customHeight="1">
      <c r="A354" s="39"/>
      <c r="B354" s="40"/>
      <c r="C354" s="220" t="s">
        <v>458</v>
      </c>
      <c r="D354" s="220" t="s">
        <v>144</v>
      </c>
      <c r="E354" s="221" t="s">
        <v>459</v>
      </c>
      <c r="F354" s="222" t="s">
        <v>460</v>
      </c>
      <c r="G354" s="223" t="s">
        <v>97</v>
      </c>
      <c r="H354" s="224">
        <v>79.200000000000003</v>
      </c>
      <c r="I354" s="225"/>
      <c r="J354" s="226">
        <f>ROUND(I354*H354,2)</f>
        <v>0</v>
      </c>
      <c r="K354" s="222" t="s">
        <v>148</v>
      </c>
      <c r="L354" s="45"/>
      <c r="M354" s="227" t="s">
        <v>1</v>
      </c>
      <c r="N354" s="228" t="s">
        <v>47</v>
      </c>
      <c r="O354" s="92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149</v>
      </c>
      <c r="AT354" s="231" t="s">
        <v>144</v>
      </c>
      <c r="AU354" s="231" t="s">
        <v>91</v>
      </c>
      <c r="AY354" s="18" t="s">
        <v>142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14</v>
      </c>
      <c r="BK354" s="232">
        <f>ROUND(I354*H354,2)</f>
        <v>0</v>
      </c>
      <c r="BL354" s="18" t="s">
        <v>149</v>
      </c>
      <c r="BM354" s="231" t="s">
        <v>461</v>
      </c>
    </row>
    <row r="355" s="2" customFormat="1">
      <c r="A355" s="39"/>
      <c r="B355" s="40"/>
      <c r="C355" s="41"/>
      <c r="D355" s="233" t="s">
        <v>151</v>
      </c>
      <c r="E355" s="41"/>
      <c r="F355" s="234" t="s">
        <v>462</v>
      </c>
      <c r="G355" s="41"/>
      <c r="H355" s="41"/>
      <c r="I355" s="235"/>
      <c r="J355" s="41"/>
      <c r="K355" s="41"/>
      <c r="L355" s="45"/>
      <c r="M355" s="236"/>
      <c r="N355" s="237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151</v>
      </c>
      <c r="AU355" s="18" t="s">
        <v>91</v>
      </c>
    </row>
    <row r="356" s="14" customFormat="1">
      <c r="A356" s="14"/>
      <c r="B356" s="249"/>
      <c r="C356" s="250"/>
      <c r="D356" s="240" t="s">
        <v>153</v>
      </c>
      <c r="E356" s="251" t="s">
        <v>1</v>
      </c>
      <c r="F356" s="252" t="s">
        <v>109</v>
      </c>
      <c r="G356" s="250"/>
      <c r="H356" s="253">
        <v>79.200000000000003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9" t="s">
        <v>153</v>
      </c>
      <c r="AU356" s="259" t="s">
        <v>91</v>
      </c>
      <c r="AV356" s="14" t="s">
        <v>91</v>
      </c>
      <c r="AW356" s="14" t="s">
        <v>36</v>
      </c>
      <c r="AX356" s="14" t="s">
        <v>82</v>
      </c>
      <c r="AY356" s="259" t="s">
        <v>142</v>
      </c>
    </row>
    <row r="357" s="15" customFormat="1">
      <c r="A357" s="15"/>
      <c r="B357" s="260"/>
      <c r="C357" s="261"/>
      <c r="D357" s="240" t="s">
        <v>153</v>
      </c>
      <c r="E357" s="262" t="s">
        <v>1</v>
      </c>
      <c r="F357" s="263" t="s">
        <v>156</v>
      </c>
      <c r="G357" s="261"/>
      <c r="H357" s="264">
        <v>79.200000000000003</v>
      </c>
      <c r="I357" s="265"/>
      <c r="J357" s="261"/>
      <c r="K357" s="261"/>
      <c r="L357" s="266"/>
      <c r="M357" s="267"/>
      <c r="N357" s="268"/>
      <c r="O357" s="268"/>
      <c r="P357" s="268"/>
      <c r="Q357" s="268"/>
      <c r="R357" s="268"/>
      <c r="S357" s="268"/>
      <c r="T357" s="269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0" t="s">
        <v>153</v>
      </c>
      <c r="AU357" s="270" t="s">
        <v>91</v>
      </c>
      <c r="AV357" s="15" t="s">
        <v>149</v>
      </c>
      <c r="AW357" s="15" t="s">
        <v>36</v>
      </c>
      <c r="AX357" s="15" t="s">
        <v>14</v>
      </c>
      <c r="AY357" s="270" t="s">
        <v>142</v>
      </c>
    </row>
    <row r="358" s="2" customFormat="1" ht="44.25" customHeight="1">
      <c r="A358" s="39"/>
      <c r="B358" s="40"/>
      <c r="C358" s="220" t="s">
        <v>463</v>
      </c>
      <c r="D358" s="220" t="s">
        <v>144</v>
      </c>
      <c r="E358" s="221" t="s">
        <v>464</v>
      </c>
      <c r="F358" s="222" t="s">
        <v>465</v>
      </c>
      <c r="G358" s="223" t="s">
        <v>97</v>
      </c>
      <c r="H358" s="224">
        <v>3.476</v>
      </c>
      <c r="I358" s="225"/>
      <c r="J358" s="226">
        <f>ROUND(I358*H358,2)</f>
        <v>0</v>
      </c>
      <c r="K358" s="222" t="s">
        <v>148</v>
      </c>
      <c r="L358" s="45"/>
      <c r="M358" s="227" t="s">
        <v>1</v>
      </c>
      <c r="N358" s="228" t="s">
        <v>47</v>
      </c>
      <c r="O358" s="92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1" t="s">
        <v>149</v>
      </c>
      <c r="AT358" s="231" t="s">
        <v>144</v>
      </c>
      <c r="AU358" s="231" t="s">
        <v>91</v>
      </c>
      <c r="AY358" s="18" t="s">
        <v>142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14</v>
      </c>
      <c r="BK358" s="232">
        <f>ROUND(I358*H358,2)</f>
        <v>0</v>
      </c>
      <c r="BL358" s="18" t="s">
        <v>149</v>
      </c>
      <c r="BM358" s="231" t="s">
        <v>466</v>
      </c>
    </row>
    <row r="359" s="2" customFormat="1">
      <c r="A359" s="39"/>
      <c r="B359" s="40"/>
      <c r="C359" s="41"/>
      <c r="D359" s="233" t="s">
        <v>151</v>
      </c>
      <c r="E359" s="41"/>
      <c r="F359" s="234" t="s">
        <v>467</v>
      </c>
      <c r="G359" s="41"/>
      <c r="H359" s="41"/>
      <c r="I359" s="235"/>
      <c r="J359" s="41"/>
      <c r="K359" s="41"/>
      <c r="L359" s="45"/>
      <c r="M359" s="236"/>
      <c r="N359" s="237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151</v>
      </c>
      <c r="AU359" s="18" t="s">
        <v>91</v>
      </c>
    </row>
    <row r="360" s="14" customFormat="1">
      <c r="A360" s="14"/>
      <c r="B360" s="249"/>
      <c r="C360" s="250"/>
      <c r="D360" s="240" t="s">
        <v>153</v>
      </c>
      <c r="E360" s="251" t="s">
        <v>1</v>
      </c>
      <c r="F360" s="252" t="s">
        <v>106</v>
      </c>
      <c r="G360" s="250"/>
      <c r="H360" s="253">
        <v>3.476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153</v>
      </c>
      <c r="AU360" s="259" t="s">
        <v>91</v>
      </c>
      <c r="AV360" s="14" t="s">
        <v>91</v>
      </c>
      <c r="AW360" s="14" t="s">
        <v>36</v>
      </c>
      <c r="AX360" s="14" t="s">
        <v>82</v>
      </c>
      <c r="AY360" s="259" t="s">
        <v>142</v>
      </c>
    </row>
    <row r="361" s="15" customFormat="1">
      <c r="A361" s="15"/>
      <c r="B361" s="260"/>
      <c r="C361" s="261"/>
      <c r="D361" s="240" t="s">
        <v>153</v>
      </c>
      <c r="E361" s="262" t="s">
        <v>1</v>
      </c>
      <c r="F361" s="263" t="s">
        <v>156</v>
      </c>
      <c r="G361" s="261"/>
      <c r="H361" s="264">
        <v>3.476</v>
      </c>
      <c r="I361" s="265"/>
      <c r="J361" s="261"/>
      <c r="K361" s="261"/>
      <c r="L361" s="266"/>
      <c r="M361" s="267"/>
      <c r="N361" s="268"/>
      <c r="O361" s="268"/>
      <c r="P361" s="268"/>
      <c r="Q361" s="268"/>
      <c r="R361" s="268"/>
      <c r="S361" s="268"/>
      <c r="T361" s="26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0" t="s">
        <v>153</v>
      </c>
      <c r="AU361" s="270" t="s">
        <v>91</v>
      </c>
      <c r="AV361" s="15" t="s">
        <v>149</v>
      </c>
      <c r="AW361" s="15" t="s">
        <v>36</v>
      </c>
      <c r="AX361" s="15" t="s">
        <v>14</v>
      </c>
      <c r="AY361" s="270" t="s">
        <v>142</v>
      </c>
    </row>
    <row r="362" s="12" customFormat="1" ht="22.8" customHeight="1">
      <c r="A362" s="12"/>
      <c r="B362" s="204"/>
      <c r="C362" s="205"/>
      <c r="D362" s="206" t="s">
        <v>81</v>
      </c>
      <c r="E362" s="218" t="s">
        <v>468</v>
      </c>
      <c r="F362" s="218" t="s">
        <v>469</v>
      </c>
      <c r="G362" s="205"/>
      <c r="H362" s="205"/>
      <c r="I362" s="208"/>
      <c r="J362" s="219">
        <f>BK362</f>
        <v>0</v>
      </c>
      <c r="K362" s="205"/>
      <c r="L362" s="210"/>
      <c r="M362" s="211"/>
      <c r="N362" s="212"/>
      <c r="O362" s="212"/>
      <c r="P362" s="213">
        <f>SUM(P363:P364)</f>
        <v>0</v>
      </c>
      <c r="Q362" s="212"/>
      <c r="R362" s="213">
        <f>SUM(R363:R364)</f>
        <v>0</v>
      </c>
      <c r="S362" s="212"/>
      <c r="T362" s="214">
        <f>SUM(T363:T364)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5" t="s">
        <v>14</v>
      </c>
      <c r="AT362" s="216" t="s">
        <v>81</v>
      </c>
      <c r="AU362" s="216" t="s">
        <v>14</v>
      </c>
      <c r="AY362" s="215" t="s">
        <v>142</v>
      </c>
      <c r="BK362" s="217">
        <f>SUM(BK363:BK364)</f>
        <v>0</v>
      </c>
    </row>
    <row r="363" s="2" customFormat="1" ht="37.8" customHeight="1">
      <c r="A363" s="39"/>
      <c r="B363" s="40"/>
      <c r="C363" s="220" t="s">
        <v>470</v>
      </c>
      <c r="D363" s="220" t="s">
        <v>144</v>
      </c>
      <c r="E363" s="221" t="s">
        <v>471</v>
      </c>
      <c r="F363" s="222" t="s">
        <v>472</v>
      </c>
      <c r="G363" s="223" t="s">
        <v>97</v>
      </c>
      <c r="H363" s="224">
        <v>112.706</v>
      </c>
      <c r="I363" s="225"/>
      <c r="J363" s="226">
        <f>ROUND(I363*H363,2)</f>
        <v>0</v>
      </c>
      <c r="K363" s="222" t="s">
        <v>148</v>
      </c>
      <c r="L363" s="45"/>
      <c r="M363" s="227" t="s">
        <v>1</v>
      </c>
      <c r="N363" s="228" t="s">
        <v>47</v>
      </c>
      <c r="O363" s="92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1" t="s">
        <v>149</v>
      </c>
      <c r="AT363" s="231" t="s">
        <v>144</v>
      </c>
      <c r="AU363" s="231" t="s">
        <v>91</v>
      </c>
      <c r="AY363" s="18" t="s">
        <v>142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14</v>
      </c>
      <c r="BK363" s="232">
        <f>ROUND(I363*H363,2)</f>
        <v>0</v>
      </c>
      <c r="BL363" s="18" t="s">
        <v>149</v>
      </c>
      <c r="BM363" s="231" t="s">
        <v>473</v>
      </c>
    </row>
    <row r="364" s="2" customFormat="1">
      <c r="A364" s="39"/>
      <c r="B364" s="40"/>
      <c r="C364" s="41"/>
      <c r="D364" s="233" t="s">
        <v>151</v>
      </c>
      <c r="E364" s="41"/>
      <c r="F364" s="234" t="s">
        <v>474</v>
      </c>
      <c r="G364" s="41"/>
      <c r="H364" s="41"/>
      <c r="I364" s="235"/>
      <c r="J364" s="41"/>
      <c r="K364" s="41"/>
      <c r="L364" s="45"/>
      <c r="M364" s="293"/>
      <c r="N364" s="294"/>
      <c r="O364" s="295"/>
      <c r="P364" s="295"/>
      <c r="Q364" s="295"/>
      <c r="R364" s="295"/>
      <c r="S364" s="295"/>
      <c r="T364" s="29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151</v>
      </c>
      <c r="AU364" s="18" t="s">
        <v>91</v>
      </c>
    </row>
    <row r="365" s="2" customFormat="1" ht="6.96" customHeight="1">
      <c r="A365" s="39"/>
      <c r="B365" s="67"/>
      <c r="C365" s="68"/>
      <c r="D365" s="68"/>
      <c r="E365" s="68"/>
      <c r="F365" s="68"/>
      <c r="G365" s="68"/>
      <c r="H365" s="68"/>
      <c r="I365" s="68"/>
      <c r="J365" s="68"/>
      <c r="K365" s="68"/>
      <c r="L365" s="45"/>
      <c r="M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</row>
  </sheetData>
  <sheetProtection sheet="1" autoFilter="0" formatColumns="0" formatRows="0" objects="1" scenarios="1" spinCount="100000" saltValue="x4Za9+y5ybVTqMMZiQpAz7V7fyjx1jlRJ+SC1RdeAqIrodMvU+m4Ne+6ooqGApr2UsbKITcbunPP1Uz8m7Ah0A==" hashValue="e5T5eLvvRze5Mp4CXakpHTKcVCNjUzdYKj00jeD83UFOynfb7ECfRZ2dbr/3AwYeox39mh/58vSHPt7kiOUJ0g==" algorithmName="SHA-512" password="CC35"/>
  <autoFilter ref="C123:K36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3_02/113106023"/>
    <hyperlink ref="F133" r:id="rId2" display="https://podminky.urs.cz/item/CS_URS_2023_02/113107136"/>
    <hyperlink ref="F138" r:id="rId3" display="https://podminky.urs.cz/item/CS_URS_2023_02/113107143"/>
    <hyperlink ref="F143" r:id="rId4" display="https://podminky.urs.cz/item/CS_URS_2023_02/113107176"/>
    <hyperlink ref="F148" r:id="rId5" display="https://podminky.urs.cz/item/CS_URS_2023_02/113202111"/>
    <hyperlink ref="F153" r:id="rId6" display="https://podminky.urs.cz/item/CS_URS_2023_02/122251103"/>
    <hyperlink ref="F158" r:id="rId7" display="https://podminky.urs.cz/item/CS_URS_2023_02/162751117"/>
    <hyperlink ref="F163" r:id="rId8" display="https://podminky.urs.cz/item/CS_URS_2023_02/171201231"/>
    <hyperlink ref="F168" r:id="rId9" display="https://podminky.urs.cz/item/CS_URS_2023_02/171251201"/>
    <hyperlink ref="F173" r:id="rId10" display="https://podminky.urs.cz/item/CS_URS_2023_02/181311103"/>
    <hyperlink ref="F182" r:id="rId11" display="https://podminky.urs.cz/item/CS_URS_2023_02/181411131"/>
    <hyperlink ref="F189" r:id="rId12" display="https://podminky.urs.cz/item/CS_URS_2023_02/181912111"/>
    <hyperlink ref="F194" r:id="rId13" display="https://podminky.urs.cz/item/CS_URS_2023_02/181912112"/>
    <hyperlink ref="F201" r:id="rId14" display="https://podminky.urs.cz/item/CS_URS_2023_02/452112112"/>
    <hyperlink ref="F209" r:id="rId15" display="https://podminky.urs.cz/item/CS_URS_2023_02/564851011"/>
    <hyperlink ref="F214" r:id="rId16" display="https://podminky.urs.cz/item/CS_URS_2023_02/564851111"/>
    <hyperlink ref="F219" r:id="rId17" display="https://podminky.urs.cz/item/CS_URS_2023_02/564861111"/>
    <hyperlink ref="F224" r:id="rId18" display="https://podminky.urs.cz/item/CS_URS_2023_02/565155121"/>
    <hyperlink ref="F230" r:id="rId19" display="https://podminky.urs.cz/item/CS_URS_2023_02/573191111"/>
    <hyperlink ref="F236" r:id="rId20" display="https://podminky.urs.cz/item/CS_URS_2023_02/573231108"/>
    <hyperlink ref="F242" r:id="rId21" display="https://podminky.urs.cz/item/CS_URS_2023_02/577134221"/>
    <hyperlink ref="F247" r:id="rId22" display="https://podminky.urs.cz/item/CS_URS_2023_02/581121311"/>
    <hyperlink ref="F252" r:id="rId23" display="https://podminky.urs.cz/item/CS_URS_2023_02/596211110"/>
    <hyperlink ref="F259" r:id="rId24" display="https://podminky.urs.cz/item/CS_URS_2023_02/596212212"/>
    <hyperlink ref="F269" r:id="rId25" display="https://podminky.urs.cz/item/CS_URS_2023_02/890411811"/>
    <hyperlink ref="F274" r:id="rId26" display="https://podminky.urs.cz/item/CS_URS_2023_02/899132121"/>
    <hyperlink ref="F279" r:id="rId27" display="https://podminky.urs.cz/item/CS_URS_2023_02/899133211"/>
    <hyperlink ref="F284" r:id="rId28" display="https://podminky.urs.cz/item/CS_URS_2023_02/899204112"/>
    <hyperlink ref="F288" r:id="rId29" display="https://podminky.urs.cz/item/CS_URS_2023_02/916131213"/>
    <hyperlink ref="F301" r:id="rId30" display="https://podminky.urs.cz/item/CS_URS_2023_02/916133112"/>
    <hyperlink ref="F308" r:id="rId31" display="https://podminky.urs.cz/item/CS_URS_2023_02/916991121"/>
    <hyperlink ref="F313" r:id="rId32" display="https://podminky.urs.cz/item/CS_URS_2023_02/919732211"/>
    <hyperlink ref="F319" r:id="rId33" display="https://podminky.urs.cz/item/CS_URS_2023_02/997002511"/>
    <hyperlink ref="F323" r:id="rId34" display="https://podminky.urs.cz/item/CS_URS_2023_02/997002519"/>
    <hyperlink ref="F328" r:id="rId35" display="https://podminky.urs.cz/item/CS_URS_2023_02/997002611"/>
    <hyperlink ref="F338" r:id="rId36" display="https://podminky.urs.cz/item/CS_URS_2023_02/997013871"/>
    <hyperlink ref="F342" r:id="rId37" display="https://podminky.urs.cz/item/CS_URS_2023_02/997221561"/>
    <hyperlink ref="F346" r:id="rId38" display="https://podminky.urs.cz/item/CS_URS_2023_02/997221569"/>
    <hyperlink ref="F351" r:id="rId39" display="https://podminky.urs.cz/item/CS_URS_2023_02/997221861"/>
    <hyperlink ref="F355" r:id="rId40" display="https://podminky.urs.cz/item/CS_URS_2023_02/997221862"/>
    <hyperlink ref="F359" r:id="rId41" display="https://podminky.urs.cz/item/CS_URS_2023_02/997221875"/>
    <hyperlink ref="F364" r:id="rId42" display="https://podminky.urs.cz/item/CS_URS_2023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91</v>
      </c>
    </row>
    <row r="4" s="1" customFormat="1" ht="24.96" customHeight="1">
      <c r="B4" s="21"/>
      <c r="D4" s="140" t="s">
        <v>102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Rekonstrukce zpevněné plochy před č.p. 29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475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39</v>
      </c>
      <c r="F24" s="39"/>
      <c r="G24" s="39"/>
      <c r="H24" s="39"/>
      <c r="I24" s="142" t="s">
        <v>28</v>
      </c>
      <c r="J24" s="145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ROUND((SUM(BE122:BE146)),  2)</f>
        <v>0</v>
      </c>
      <c r="G33" s="39"/>
      <c r="H33" s="39"/>
      <c r="I33" s="157">
        <v>0.20999999999999999</v>
      </c>
      <c r="J33" s="156">
        <f>ROUND(((SUM(BE122:BE146))*I33),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ROUND((SUM(BF122:BF146)),  2)</f>
        <v>0</v>
      </c>
      <c r="G34" s="39"/>
      <c r="H34" s="39"/>
      <c r="I34" s="157">
        <v>0.14999999999999999</v>
      </c>
      <c r="J34" s="156">
        <f>ROUND(((SUM(BF122:BF146))*I34),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ROUND((SUM(BG122:BG146)),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ROUND((SUM(BH122:BH146)),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ROUND((SUM(BI122:BI146)),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zpevněné plochy před č.p. 29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obec Bečov</v>
      </c>
      <c r="G89" s="41"/>
      <c r="H89" s="41"/>
      <c r="I89" s="33" t="s">
        <v>22</v>
      </c>
      <c r="J89" s="80" t="str">
        <f>IF(J12="","",J12)</f>
        <v>24. 9. 2023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Bečov</v>
      </c>
      <c r="G91" s="41"/>
      <c r="H91" s="41"/>
      <c r="I91" s="33" t="s">
        <v>32</v>
      </c>
      <c r="J91" s="37" t="str">
        <f>E21</f>
        <v>Ing. Adam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TMI Building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475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476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477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478</v>
      </c>
      <c r="E100" s="190"/>
      <c r="F100" s="190"/>
      <c r="G100" s="190"/>
      <c r="H100" s="190"/>
      <c r="I100" s="190"/>
      <c r="J100" s="191">
        <f>J138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479</v>
      </c>
      <c r="E101" s="190"/>
      <c r="F101" s="190"/>
      <c r="G101" s="190"/>
      <c r="H101" s="190"/>
      <c r="I101" s="190"/>
      <c r="J101" s="191">
        <f>J141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480</v>
      </c>
      <c r="E102" s="190"/>
      <c r="F102" s="190"/>
      <c r="G102" s="190"/>
      <c r="H102" s="190"/>
      <c r="I102" s="190"/>
      <c r="J102" s="191">
        <f>J144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Rekonstrukce zpevněné plochy před č.p. 29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VRN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obec Bečov</v>
      </c>
      <c r="G116" s="41"/>
      <c r="H116" s="41"/>
      <c r="I116" s="33" t="s">
        <v>22</v>
      </c>
      <c r="J116" s="80" t="str">
        <f>IF(J12="","",J12)</f>
        <v>24. 9. 2023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Obec Bečov</v>
      </c>
      <c r="G118" s="41"/>
      <c r="H118" s="41"/>
      <c r="I118" s="33" t="s">
        <v>32</v>
      </c>
      <c r="J118" s="37" t="str">
        <f>E21</f>
        <v>Ing. Adam Beneš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TMI Building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128</v>
      </c>
      <c r="D121" s="196" t="s">
        <v>67</v>
      </c>
      <c r="E121" s="196" t="s">
        <v>63</v>
      </c>
      <c r="F121" s="196" t="s">
        <v>64</v>
      </c>
      <c r="G121" s="196" t="s">
        <v>129</v>
      </c>
      <c r="H121" s="196" t="s">
        <v>130</v>
      </c>
      <c r="I121" s="196" t="s">
        <v>131</v>
      </c>
      <c r="J121" s="196" t="s">
        <v>116</v>
      </c>
      <c r="K121" s="197" t="s">
        <v>132</v>
      </c>
      <c r="L121" s="198"/>
      <c r="M121" s="101" t="s">
        <v>1</v>
      </c>
      <c r="N121" s="102" t="s">
        <v>46</v>
      </c>
      <c r="O121" s="102" t="s">
        <v>133</v>
      </c>
      <c r="P121" s="102" t="s">
        <v>134</v>
      </c>
      <c r="Q121" s="102" t="s">
        <v>135</v>
      </c>
      <c r="R121" s="102" t="s">
        <v>136</v>
      </c>
      <c r="S121" s="102" t="s">
        <v>137</v>
      </c>
      <c r="T121" s="103" t="s">
        <v>138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139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118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81</v>
      </c>
      <c r="E123" s="207" t="s">
        <v>92</v>
      </c>
      <c r="F123" s="207" t="s">
        <v>93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P124+P133+P138+P141+P144</f>
        <v>0</v>
      </c>
      <c r="Q123" s="212"/>
      <c r="R123" s="213">
        <f>R124+R133+R138+R141+R144</f>
        <v>0</v>
      </c>
      <c r="S123" s="212"/>
      <c r="T123" s="214">
        <f>T124+T133+T138+T141+T144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172</v>
      </c>
      <c r="AT123" s="216" t="s">
        <v>81</v>
      </c>
      <c r="AU123" s="216" t="s">
        <v>82</v>
      </c>
      <c r="AY123" s="215" t="s">
        <v>142</v>
      </c>
      <c r="BK123" s="217">
        <f>BK124+BK133+BK138+BK141+BK144</f>
        <v>0</v>
      </c>
    </row>
    <row r="124" s="12" customFormat="1" ht="22.8" customHeight="1">
      <c r="A124" s="12"/>
      <c r="B124" s="204"/>
      <c r="C124" s="205"/>
      <c r="D124" s="206" t="s">
        <v>81</v>
      </c>
      <c r="E124" s="218" t="s">
        <v>481</v>
      </c>
      <c r="F124" s="218" t="s">
        <v>482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SUM(P125:P132)</f>
        <v>0</v>
      </c>
      <c r="Q124" s="212"/>
      <c r="R124" s="213">
        <f>SUM(R125:R132)</f>
        <v>0</v>
      </c>
      <c r="S124" s="212"/>
      <c r="T124" s="214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172</v>
      </c>
      <c r="AT124" s="216" t="s">
        <v>81</v>
      </c>
      <c r="AU124" s="216" t="s">
        <v>14</v>
      </c>
      <c r="AY124" s="215" t="s">
        <v>142</v>
      </c>
      <c r="BK124" s="217">
        <f>SUM(BK125:BK132)</f>
        <v>0</v>
      </c>
    </row>
    <row r="125" s="2" customFormat="1" ht="16.5" customHeight="1">
      <c r="A125" s="39"/>
      <c r="B125" s="40"/>
      <c r="C125" s="220" t="s">
        <v>14</v>
      </c>
      <c r="D125" s="220" t="s">
        <v>144</v>
      </c>
      <c r="E125" s="221" t="s">
        <v>483</v>
      </c>
      <c r="F125" s="222" t="s">
        <v>484</v>
      </c>
      <c r="G125" s="223" t="s">
        <v>485</v>
      </c>
      <c r="H125" s="224">
        <v>1</v>
      </c>
      <c r="I125" s="225"/>
      <c r="J125" s="226">
        <f>ROUND(I125*H125,2)</f>
        <v>0</v>
      </c>
      <c r="K125" s="222" t="s">
        <v>148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486</v>
      </c>
      <c r="AT125" s="231" t="s">
        <v>144</v>
      </c>
      <c r="AU125" s="231" t="s">
        <v>91</v>
      </c>
      <c r="AY125" s="18" t="s">
        <v>142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14</v>
      </c>
      <c r="BK125" s="232">
        <f>ROUND(I125*H125,2)</f>
        <v>0</v>
      </c>
      <c r="BL125" s="18" t="s">
        <v>486</v>
      </c>
      <c r="BM125" s="231" t="s">
        <v>487</v>
      </c>
    </row>
    <row r="126" s="2" customFormat="1">
      <c r="A126" s="39"/>
      <c r="B126" s="40"/>
      <c r="C126" s="41"/>
      <c r="D126" s="233" t="s">
        <v>151</v>
      </c>
      <c r="E126" s="41"/>
      <c r="F126" s="234" t="s">
        <v>488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151</v>
      </c>
      <c r="AU126" s="18" t="s">
        <v>91</v>
      </c>
    </row>
    <row r="127" s="2" customFormat="1" ht="16.5" customHeight="1">
      <c r="A127" s="39"/>
      <c r="B127" s="40"/>
      <c r="C127" s="220" t="s">
        <v>91</v>
      </c>
      <c r="D127" s="220" t="s">
        <v>144</v>
      </c>
      <c r="E127" s="221" t="s">
        <v>489</v>
      </c>
      <c r="F127" s="222" t="s">
        <v>490</v>
      </c>
      <c r="G127" s="223" t="s">
        <v>485</v>
      </c>
      <c r="H127" s="224">
        <v>1</v>
      </c>
      <c r="I127" s="225"/>
      <c r="J127" s="226">
        <f>ROUND(I127*H127,2)</f>
        <v>0</v>
      </c>
      <c r="K127" s="222" t="s">
        <v>148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486</v>
      </c>
      <c r="AT127" s="231" t="s">
        <v>144</v>
      </c>
      <c r="AU127" s="231" t="s">
        <v>91</v>
      </c>
      <c r="AY127" s="18" t="s">
        <v>142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14</v>
      </c>
      <c r="BK127" s="232">
        <f>ROUND(I127*H127,2)</f>
        <v>0</v>
      </c>
      <c r="BL127" s="18" t="s">
        <v>486</v>
      </c>
      <c r="BM127" s="231" t="s">
        <v>491</v>
      </c>
    </row>
    <row r="128" s="2" customFormat="1">
      <c r="A128" s="39"/>
      <c r="B128" s="40"/>
      <c r="C128" s="41"/>
      <c r="D128" s="233" t="s">
        <v>151</v>
      </c>
      <c r="E128" s="41"/>
      <c r="F128" s="234" t="s">
        <v>492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151</v>
      </c>
      <c r="AU128" s="18" t="s">
        <v>91</v>
      </c>
    </row>
    <row r="129" s="2" customFormat="1" ht="16.5" customHeight="1">
      <c r="A129" s="39"/>
      <c r="B129" s="40"/>
      <c r="C129" s="220" t="s">
        <v>162</v>
      </c>
      <c r="D129" s="220" t="s">
        <v>144</v>
      </c>
      <c r="E129" s="221" t="s">
        <v>493</v>
      </c>
      <c r="F129" s="222" t="s">
        <v>494</v>
      </c>
      <c r="G129" s="223" t="s">
        <v>485</v>
      </c>
      <c r="H129" s="224">
        <v>1</v>
      </c>
      <c r="I129" s="225"/>
      <c r="J129" s="226">
        <f>ROUND(I129*H129,2)</f>
        <v>0</v>
      </c>
      <c r="K129" s="222" t="s">
        <v>148</v>
      </c>
      <c r="L129" s="45"/>
      <c r="M129" s="227" t="s">
        <v>1</v>
      </c>
      <c r="N129" s="228" t="s">
        <v>47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486</v>
      </c>
      <c r="AT129" s="231" t="s">
        <v>144</v>
      </c>
      <c r="AU129" s="231" t="s">
        <v>91</v>
      </c>
      <c r="AY129" s="18" t="s">
        <v>142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14</v>
      </c>
      <c r="BK129" s="232">
        <f>ROUND(I129*H129,2)</f>
        <v>0</v>
      </c>
      <c r="BL129" s="18" t="s">
        <v>486</v>
      </c>
      <c r="BM129" s="231" t="s">
        <v>495</v>
      </c>
    </row>
    <row r="130" s="2" customFormat="1">
      <c r="A130" s="39"/>
      <c r="B130" s="40"/>
      <c r="C130" s="41"/>
      <c r="D130" s="233" t="s">
        <v>151</v>
      </c>
      <c r="E130" s="41"/>
      <c r="F130" s="234" t="s">
        <v>496</v>
      </c>
      <c r="G130" s="41"/>
      <c r="H130" s="41"/>
      <c r="I130" s="235"/>
      <c r="J130" s="41"/>
      <c r="K130" s="41"/>
      <c r="L130" s="45"/>
      <c r="M130" s="236"/>
      <c r="N130" s="23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151</v>
      </c>
      <c r="AU130" s="18" t="s">
        <v>91</v>
      </c>
    </row>
    <row r="131" s="2" customFormat="1" ht="16.5" customHeight="1">
      <c r="A131" s="39"/>
      <c r="B131" s="40"/>
      <c r="C131" s="220" t="s">
        <v>149</v>
      </c>
      <c r="D131" s="220" t="s">
        <v>144</v>
      </c>
      <c r="E131" s="221" t="s">
        <v>497</v>
      </c>
      <c r="F131" s="222" t="s">
        <v>498</v>
      </c>
      <c r="G131" s="223" t="s">
        <v>485</v>
      </c>
      <c r="H131" s="224">
        <v>1</v>
      </c>
      <c r="I131" s="225"/>
      <c r="J131" s="226">
        <f>ROUND(I131*H131,2)</f>
        <v>0</v>
      </c>
      <c r="K131" s="222" t="s">
        <v>148</v>
      </c>
      <c r="L131" s="45"/>
      <c r="M131" s="227" t="s">
        <v>1</v>
      </c>
      <c r="N131" s="228" t="s">
        <v>47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486</v>
      </c>
      <c r="AT131" s="231" t="s">
        <v>144</v>
      </c>
      <c r="AU131" s="231" t="s">
        <v>91</v>
      </c>
      <c r="AY131" s="18" t="s">
        <v>142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14</v>
      </c>
      <c r="BK131" s="232">
        <f>ROUND(I131*H131,2)</f>
        <v>0</v>
      </c>
      <c r="BL131" s="18" t="s">
        <v>486</v>
      </c>
      <c r="BM131" s="231" t="s">
        <v>499</v>
      </c>
    </row>
    <row r="132" s="2" customFormat="1">
      <c r="A132" s="39"/>
      <c r="B132" s="40"/>
      <c r="C132" s="41"/>
      <c r="D132" s="233" t="s">
        <v>151</v>
      </c>
      <c r="E132" s="41"/>
      <c r="F132" s="234" t="s">
        <v>500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151</v>
      </c>
      <c r="AU132" s="18" t="s">
        <v>91</v>
      </c>
    </row>
    <row r="133" s="12" customFormat="1" ht="22.8" customHeight="1">
      <c r="A133" s="12"/>
      <c r="B133" s="204"/>
      <c r="C133" s="205"/>
      <c r="D133" s="206" t="s">
        <v>81</v>
      </c>
      <c r="E133" s="218" t="s">
        <v>501</v>
      </c>
      <c r="F133" s="218" t="s">
        <v>502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SUM(P134:P137)</f>
        <v>0</v>
      </c>
      <c r="Q133" s="212"/>
      <c r="R133" s="213">
        <f>SUM(R134:R137)</f>
        <v>0</v>
      </c>
      <c r="S133" s="212"/>
      <c r="T133" s="214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172</v>
      </c>
      <c r="AT133" s="216" t="s">
        <v>81</v>
      </c>
      <c r="AU133" s="216" t="s">
        <v>14</v>
      </c>
      <c r="AY133" s="215" t="s">
        <v>142</v>
      </c>
      <c r="BK133" s="217">
        <f>SUM(BK134:BK137)</f>
        <v>0</v>
      </c>
    </row>
    <row r="134" s="2" customFormat="1" ht="16.5" customHeight="1">
      <c r="A134" s="39"/>
      <c r="B134" s="40"/>
      <c r="C134" s="220" t="s">
        <v>172</v>
      </c>
      <c r="D134" s="220" t="s">
        <v>144</v>
      </c>
      <c r="E134" s="221" t="s">
        <v>503</v>
      </c>
      <c r="F134" s="222" t="s">
        <v>502</v>
      </c>
      <c r="G134" s="223" t="s">
        <v>485</v>
      </c>
      <c r="H134" s="224">
        <v>1</v>
      </c>
      <c r="I134" s="225"/>
      <c r="J134" s="226">
        <f>ROUND(I134*H134,2)</f>
        <v>0</v>
      </c>
      <c r="K134" s="222" t="s">
        <v>148</v>
      </c>
      <c r="L134" s="45"/>
      <c r="M134" s="227" t="s">
        <v>1</v>
      </c>
      <c r="N134" s="228" t="s">
        <v>47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486</v>
      </c>
      <c r="AT134" s="231" t="s">
        <v>144</v>
      </c>
      <c r="AU134" s="231" t="s">
        <v>91</v>
      </c>
      <c r="AY134" s="18" t="s">
        <v>142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14</v>
      </c>
      <c r="BK134" s="232">
        <f>ROUND(I134*H134,2)</f>
        <v>0</v>
      </c>
      <c r="BL134" s="18" t="s">
        <v>486</v>
      </c>
      <c r="BM134" s="231" t="s">
        <v>504</v>
      </c>
    </row>
    <row r="135" s="2" customFormat="1">
      <c r="A135" s="39"/>
      <c r="B135" s="40"/>
      <c r="C135" s="41"/>
      <c r="D135" s="233" t="s">
        <v>151</v>
      </c>
      <c r="E135" s="41"/>
      <c r="F135" s="234" t="s">
        <v>505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151</v>
      </c>
      <c r="AU135" s="18" t="s">
        <v>91</v>
      </c>
    </row>
    <row r="136" s="2" customFormat="1" ht="16.5" customHeight="1">
      <c r="A136" s="39"/>
      <c r="B136" s="40"/>
      <c r="C136" s="220" t="s">
        <v>179</v>
      </c>
      <c r="D136" s="220" t="s">
        <v>144</v>
      </c>
      <c r="E136" s="221" t="s">
        <v>506</v>
      </c>
      <c r="F136" s="222" t="s">
        <v>507</v>
      </c>
      <c r="G136" s="223" t="s">
        <v>485</v>
      </c>
      <c r="H136" s="224">
        <v>1</v>
      </c>
      <c r="I136" s="225"/>
      <c r="J136" s="226">
        <f>ROUND(I136*H136,2)</f>
        <v>0</v>
      </c>
      <c r="K136" s="222" t="s">
        <v>148</v>
      </c>
      <c r="L136" s="45"/>
      <c r="M136" s="227" t="s">
        <v>1</v>
      </c>
      <c r="N136" s="228" t="s">
        <v>47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486</v>
      </c>
      <c r="AT136" s="231" t="s">
        <v>144</v>
      </c>
      <c r="AU136" s="231" t="s">
        <v>91</v>
      </c>
      <c r="AY136" s="18" t="s">
        <v>142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14</v>
      </c>
      <c r="BK136" s="232">
        <f>ROUND(I136*H136,2)</f>
        <v>0</v>
      </c>
      <c r="BL136" s="18" t="s">
        <v>486</v>
      </c>
      <c r="BM136" s="231" t="s">
        <v>508</v>
      </c>
    </row>
    <row r="137" s="2" customFormat="1">
      <c r="A137" s="39"/>
      <c r="B137" s="40"/>
      <c r="C137" s="41"/>
      <c r="D137" s="233" t="s">
        <v>151</v>
      </c>
      <c r="E137" s="41"/>
      <c r="F137" s="234" t="s">
        <v>509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151</v>
      </c>
      <c r="AU137" s="18" t="s">
        <v>91</v>
      </c>
    </row>
    <row r="138" s="12" customFormat="1" ht="22.8" customHeight="1">
      <c r="A138" s="12"/>
      <c r="B138" s="204"/>
      <c r="C138" s="205"/>
      <c r="D138" s="206" t="s">
        <v>81</v>
      </c>
      <c r="E138" s="218" t="s">
        <v>510</v>
      </c>
      <c r="F138" s="218" t="s">
        <v>511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SUM(P139:P140)</f>
        <v>0</v>
      </c>
      <c r="Q138" s="212"/>
      <c r="R138" s="213">
        <f>SUM(R139:R140)</f>
        <v>0</v>
      </c>
      <c r="S138" s="212"/>
      <c r="T138" s="214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172</v>
      </c>
      <c r="AT138" s="216" t="s">
        <v>81</v>
      </c>
      <c r="AU138" s="216" t="s">
        <v>14</v>
      </c>
      <c r="AY138" s="215" t="s">
        <v>142</v>
      </c>
      <c r="BK138" s="217">
        <f>SUM(BK139:BK140)</f>
        <v>0</v>
      </c>
    </row>
    <row r="139" s="2" customFormat="1" ht="16.5" customHeight="1">
      <c r="A139" s="39"/>
      <c r="B139" s="40"/>
      <c r="C139" s="220" t="s">
        <v>186</v>
      </c>
      <c r="D139" s="220" t="s">
        <v>144</v>
      </c>
      <c r="E139" s="221" t="s">
        <v>512</v>
      </c>
      <c r="F139" s="222" t="s">
        <v>513</v>
      </c>
      <c r="G139" s="223" t="s">
        <v>485</v>
      </c>
      <c r="H139" s="224">
        <v>1</v>
      </c>
      <c r="I139" s="225"/>
      <c r="J139" s="226">
        <f>ROUND(I139*H139,2)</f>
        <v>0</v>
      </c>
      <c r="K139" s="222" t="s">
        <v>148</v>
      </c>
      <c r="L139" s="45"/>
      <c r="M139" s="227" t="s">
        <v>1</v>
      </c>
      <c r="N139" s="228" t="s">
        <v>47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486</v>
      </c>
      <c r="AT139" s="231" t="s">
        <v>144</v>
      </c>
      <c r="AU139" s="231" t="s">
        <v>91</v>
      </c>
      <c r="AY139" s="18" t="s">
        <v>142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14</v>
      </c>
      <c r="BK139" s="232">
        <f>ROUND(I139*H139,2)</f>
        <v>0</v>
      </c>
      <c r="BL139" s="18" t="s">
        <v>486</v>
      </c>
      <c r="BM139" s="231" t="s">
        <v>514</v>
      </c>
    </row>
    <row r="140" s="2" customFormat="1">
      <c r="A140" s="39"/>
      <c r="B140" s="40"/>
      <c r="C140" s="41"/>
      <c r="D140" s="233" t="s">
        <v>151</v>
      </c>
      <c r="E140" s="41"/>
      <c r="F140" s="234" t="s">
        <v>515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151</v>
      </c>
      <c r="AU140" s="18" t="s">
        <v>91</v>
      </c>
    </row>
    <row r="141" s="12" customFormat="1" ht="22.8" customHeight="1">
      <c r="A141" s="12"/>
      <c r="B141" s="204"/>
      <c r="C141" s="205"/>
      <c r="D141" s="206" t="s">
        <v>81</v>
      </c>
      <c r="E141" s="218" t="s">
        <v>516</v>
      </c>
      <c r="F141" s="218" t="s">
        <v>517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SUM(P142:P143)</f>
        <v>0</v>
      </c>
      <c r="Q141" s="212"/>
      <c r="R141" s="213">
        <f>SUM(R142:R143)</f>
        <v>0</v>
      </c>
      <c r="S141" s="212"/>
      <c r="T141" s="214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172</v>
      </c>
      <c r="AT141" s="216" t="s">
        <v>81</v>
      </c>
      <c r="AU141" s="216" t="s">
        <v>14</v>
      </c>
      <c r="AY141" s="215" t="s">
        <v>142</v>
      </c>
      <c r="BK141" s="217">
        <f>SUM(BK142:BK143)</f>
        <v>0</v>
      </c>
    </row>
    <row r="142" s="2" customFormat="1" ht="16.5" customHeight="1">
      <c r="A142" s="39"/>
      <c r="B142" s="40"/>
      <c r="C142" s="220" t="s">
        <v>191</v>
      </c>
      <c r="D142" s="220" t="s">
        <v>144</v>
      </c>
      <c r="E142" s="221" t="s">
        <v>518</v>
      </c>
      <c r="F142" s="222" t="s">
        <v>517</v>
      </c>
      <c r="G142" s="223" t="s">
        <v>485</v>
      </c>
      <c r="H142" s="224">
        <v>1</v>
      </c>
      <c r="I142" s="225"/>
      <c r="J142" s="226">
        <f>ROUND(I142*H142,2)</f>
        <v>0</v>
      </c>
      <c r="K142" s="222" t="s">
        <v>148</v>
      </c>
      <c r="L142" s="45"/>
      <c r="M142" s="227" t="s">
        <v>1</v>
      </c>
      <c r="N142" s="228" t="s">
        <v>47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486</v>
      </c>
      <c r="AT142" s="231" t="s">
        <v>144</v>
      </c>
      <c r="AU142" s="231" t="s">
        <v>91</v>
      </c>
      <c r="AY142" s="18" t="s">
        <v>142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14</v>
      </c>
      <c r="BK142" s="232">
        <f>ROUND(I142*H142,2)</f>
        <v>0</v>
      </c>
      <c r="BL142" s="18" t="s">
        <v>486</v>
      </c>
      <c r="BM142" s="231" t="s">
        <v>519</v>
      </c>
    </row>
    <row r="143" s="2" customFormat="1">
      <c r="A143" s="39"/>
      <c r="B143" s="40"/>
      <c r="C143" s="41"/>
      <c r="D143" s="233" t="s">
        <v>151</v>
      </c>
      <c r="E143" s="41"/>
      <c r="F143" s="234" t="s">
        <v>520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151</v>
      </c>
      <c r="AU143" s="18" t="s">
        <v>91</v>
      </c>
    </row>
    <row r="144" s="12" customFormat="1" ht="22.8" customHeight="1">
      <c r="A144" s="12"/>
      <c r="B144" s="204"/>
      <c r="C144" s="205"/>
      <c r="D144" s="206" t="s">
        <v>81</v>
      </c>
      <c r="E144" s="218" t="s">
        <v>521</v>
      </c>
      <c r="F144" s="218" t="s">
        <v>522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SUM(P145:P146)</f>
        <v>0</v>
      </c>
      <c r="Q144" s="212"/>
      <c r="R144" s="213">
        <f>SUM(R145:R146)</f>
        <v>0</v>
      </c>
      <c r="S144" s="212"/>
      <c r="T144" s="214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172</v>
      </c>
      <c r="AT144" s="216" t="s">
        <v>81</v>
      </c>
      <c r="AU144" s="216" t="s">
        <v>14</v>
      </c>
      <c r="AY144" s="215" t="s">
        <v>142</v>
      </c>
      <c r="BK144" s="217">
        <f>SUM(BK145:BK146)</f>
        <v>0</v>
      </c>
    </row>
    <row r="145" s="2" customFormat="1" ht="16.5" customHeight="1">
      <c r="A145" s="39"/>
      <c r="B145" s="40"/>
      <c r="C145" s="220" t="s">
        <v>197</v>
      </c>
      <c r="D145" s="220" t="s">
        <v>144</v>
      </c>
      <c r="E145" s="221" t="s">
        <v>523</v>
      </c>
      <c r="F145" s="222" t="s">
        <v>522</v>
      </c>
      <c r="G145" s="223" t="s">
        <v>485</v>
      </c>
      <c r="H145" s="224">
        <v>1</v>
      </c>
      <c r="I145" s="225"/>
      <c r="J145" s="226">
        <f>ROUND(I145*H145,2)</f>
        <v>0</v>
      </c>
      <c r="K145" s="222" t="s">
        <v>148</v>
      </c>
      <c r="L145" s="45"/>
      <c r="M145" s="227" t="s">
        <v>1</v>
      </c>
      <c r="N145" s="228" t="s">
        <v>47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486</v>
      </c>
      <c r="AT145" s="231" t="s">
        <v>144</v>
      </c>
      <c r="AU145" s="231" t="s">
        <v>91</v>
      </c>
      <c r="AY145" s="18" t="s">
        <v>142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14</v>
      </c>
      <c r="BK145" s="232">
        <f>ROUND(I145*H145,2)</f>
        <v>0</v>
      </c>
      <c r="BL145" s="18" t="s">
        <v>486</v>
      </c>
      <c r="BM145" s="231" t="s">
        <v>524</v>
      </c>
    </row>
    <row r="146" s="2" customFormat="1">
      <c r="A146" s="39"/>
      <c r="B146" s="40"/>
      <c r="C146" s="41"/>
      <c r="D146" s="233" t="s">
        <v>151</v>
      </c>
      <c r="E146" s="41"/>
      <c r="F146" s="234" t="s">
        <v>525</v>
      </c>
      <c r="G146" s="41"/>
      <c r="H146" s="41"/>
      <c r="I146" s="235"/>
      <c r="J146" s="41"/>
      <c r="K146" s="41"/>
      <c r="L146" s="45"/>
      <c r="M146" s="293"/>
      <c r="N146" s="294"/>
      <c r="O146" s="295"/>
      <c r="P146" s="295"/>
      <c r="Q146" s="295"/>
      <c r="R146" s="295"/>
      <c r="S146" s="295"/>
      <c r="T146" s="29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151</v>
      </c>
      <c r="AU146" s="18" t="s">
        <v>91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9W0Ecy9FFAycfCaY3SqVjY7GYpxGA+bj033LNoYKZUPN4YA+YbyNwJPfFSsXQgq8XCZgrJbFk0Mz4J35tVShuw==" hashValue="69ekUkSJ4HjWkxW3UD4rKMpK4c4MZGLXifstesw3Om3xxCM3ofaxTxk/hEHBikrU0v+mzs2ue2LnrI9i86p53w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3_02/012103000"/>
    <hyperlink ref="F128" r:id="rId2" display="https://podminky.urs.cz/item/CS_URS_2023_02/012203000"/>
    <hyperlink ref="F130" r:id="rId3" display="https://podminky.urs.cz/item/CS_URS_2023_02/012303000"/>
    <hyperlink ref="F132" r:id="rId4" display="https://podminky.urs.cz/item/CS_URS_2023_02/013254000"/>
    <hyperlink ref="F135" r:id="rId5" display="https://podminky.urs.cz/item/CS_URS_2023_02/030001000"/>
    <hyperlink ref="F137" r:id="rId6" display="https://podminky.urs.cz/item/CS_URS_2023_02/034303000"/>
    <hyperlink ref="F140" r:id="rId7" display="https://podminky.urs.cz/item/CS_URS_2023_02/043194000"/>
    <hyperlink ref="F143" r:id="rId8" display="https://podminky.urs.cz/item/CS_URS_2023_02/060001000"/>
    <hyperlink ref="F146" r:id="rId9" display="https://podminky.urs.cz/item/CS_URS_2023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526</v>
      </c>
      <c r="H4" s="21"/>
    </row>
    <row r="5" s="1" customFormat="1" ht="12" customHeight="1">
      <c r="B5" s="21"/>
      <c r="C5" s="297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8" t="s">
        <v>16</v>
      </c>
      <c r="D6" s="299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24. 9. 2023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0"/>
      <c r="C9" s="301" t="s">
        <v>63</v>
      </c>
      <c r="D9" s="302" t="s">
        <v>64</v>
      </c>
      <c r="E9" s="302" t="s">
        <v>129</v>
      </c>
      <c r="F9" s="303" t="s">
        <v>527</v>
      </c>
      <c r="G9" s="193"/>
      <c r="H9" s="300"/>
    </row>
    <row r="10" s="2" customFormat="1" ht="26.4" customHeight="1">
      <c r="A10" s="39"/>
      <c r="B10" s="45"/>
      <c r="C10" s="304" t="s">
        <v>528</v>
      </c>
      <c r="D10" s="304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305" t="s">
        <v>436</v>
      </c>
      <c r="D11" s="306" t="s">
        <v>529</v>
      </c>
      <c r="E11" s="307" t="s">
        <v>97</v>
      </c>
      <c r="F11" s="308">
        <v>99.350999999999999</v>
      </c>
      <c r="G11" s="39"/>
      <c r="H11" s="45"/>
    </row>
    <row r="12" s="2" customFormat="1" ht="16.8" customHeight="1">
      <c r="A12" s="39"/>
      <c r="B12" s="45"/>
      <c r="C12" s="309" t="s">
        <v>1</v>
      </c>
      <c r="D12" s="309" t="s">
        <v>430</v>
      </c>
      <c r="E12" s="18" t="s">
        <v>1</v>
      </c>
      <c r="F12" s="310">
        <v>1.04</v>
      </c>
      <c r="G12" s="39"/>
      <c r="H12" s="45"/>
    </row>
    <row r="13" s="2" customFormat="1" ht="16.8" customHeight="1">
      <c r="A13" s="39"/>
      <c r="B13" s="45"/>
      <c r="C13" s="309" t="s">
        <v>1</v>
      </c>
      <c r="D13" s="309" t="s">
        <v>431</v>
      </c>
      <c r="E13" s="18" t="s">
        <v>1</v>
      </c>
      <c r="F13" s="310">
        <v>12.095000000000001</v>
      </c>
      <c r="G13" s="39"/>
      <c r="H13" s="45"/>
    </row>
    <row r="14" s="2" customFormat="1" ht="16.8" customHeight="1">
      <c r="A14" s="39"/>
      <c r="B14" s="45"/>
      <c r="C14" s="309" t="s">
        <v>103</v>
      </c>
      <c r="D14" s="309" t="s">
        <v>433</v>
      </c>
      <c r="E14" s="18" t="s">
        <v>1</v>
      </c>
      <c r="F14" s="310">
        <v>3.54</v>
      </c>
      <c r="G14" s="39"/>
      <c r="H14" s="45"/>
    </row>
    <row r="15" s="2" customFormat="1" ht="16.8" customHeight="1">
      <c r="A15" s="39"/>
      <c r="B15" s="45"/>
      <c r="C15" s="309" t="s">
        <v>106</v>
      </c>
      <c r="D15" s="309" t="s">
        <v>434</v>
      </c>
      <c r="E15" s="18" t="s">
        <v>1</v>
      </c>
      <c r="F15" s="310">
        <v>3.476</v>
      </c>
      <c r="G15" s="39"/>
      <c r="H15" s="45"/>
    </row>
    <row r="16" s="2" customFormat="1" ht="16.8" customHeight="1">
      <c r="A16" s="39"/>
      <c r="B16" s="45"/>
      <c r="C16" s="309" t="s">
        <v>109</v>
      </c>
      <c r="D16" s="309" t="s">
        <v>435</v>
      </c>
      <c r="E16" s="18" t="s">
        <v>1</v>
      </c>
      <c r="F16" s="310">
        <v>79.200000000000003</v>
      </c>
      <c r="G16" s="39"/>
      <c r="H16" s="45"/>
    </row>
    <row r="17" s="2" customFormat="1" ht="16.8" customHeight="1">
      <c r="A17" s="39"/>
      <c r="B17" s="45"/>
      <c r="C17" s="309" t="s">
        <v>436</v>
      </c>
      <c r="D17" s="309" t="s">
        <v>156</v>
      </c>
      <c r="E17" s="18" t="s">
        <v>1</v>
      </c>
      <c r="F17" s="310">
        <v>99.350999999999999</v>
      </c>
      <c r="G17" s="39"/>
      <c r="H17" s="45"/>
    </row>
    <row r="18" s="2" customFormat="1" ht="16.8" customHeight="1">
      <c r="A18" s="39"/>
      <c r="B18" s="45"/>
      <c r="C18" s="305" t="s">
        <v>95</v>
      </c>
      <c r="D18" s="306" t="s">
        <v>96</v>
      </c>
      <c r="E18" s="307" t="s">
        <v>97</v>
      </c>
      <c r="F18" s="308">
        <v>13.135</v>
      </c>
      <c r="G18" s="39"/>
      <c r="H18" s="45"/>
    </row>
    <row r="19" s="2" customFormat="1" ht="16.8" customHeight="1">
      <c r="A19" s="39"/>
      <c r="B19" s="45"/>
      <c r="C19" s="309" t="s">
        <v>1</v>
      </c>
      <c r="D19" s="309" t="s">
        <v>430</v>
      </c>
      <c r="E19" s="18" t="s">
        <v>1</v>
      </c>
      <c r="F19" s="310">
        <v>1.04</v>
      </c>
      <c r="G19" s="39"/>
      <c r="H19" s="45"/>
    </row>
    <row r="20" s="2" customFormat="1" ht="16.8" customHeight="1">
      <c r="A20" s="39"/>
      <c r="B20" s="45"/>
      <c r="C20" s="309" t="s">
        <v>1</v>
      </c>
      <c r="D20" s="309" t="s">
        <v>431</v>
      </c>
      <c r="E20" s="18" t="s">
        <v>1</v>
      </c>
      <c r="F20" s="310">
        <v>12.095000000000001</v>
      </c>
      <c r="G20" s="39"/>
      <c r="H20" s="45"/>
    </row>
    <row r="21" s="2" customFormat="1" ht="16.8" customHeight="1">
      <c r="A21" s="39"/>
      <c r="B21" s="45"/>
      <c r="C21" s="309" t="s">
        <v>95</v>
      </c>
      <c r="D21" s="309" t="s">
        <v>432</v>
      </c>
      <c r="E21" s="18" t="s">
        <v>1</v>
      </c>
      <c r="F21" s="310">
        <v>13.135</v>
      </c>
      <c r="G21" s="39"/>
      <c r="H21" s="45"/>
    </row>
    <row r="22" s="2" customFormat="1" ht="16.8" customHeight="1">
      <c r="A22" s="39"/>
      <c r="B22" s="45"/>
      <c r="C22" s="311" t="s">
        <v>530</v>
      </c>
      <c r="D22" s="39"/>
      <c r="E22" s="39"/>
      <c r="F22" s="39"/>
      <c r="G22" s="39"/>
      <c r="H22" s="45"/>
    </row>
    <row r="23" s="2" customFormat="1" ht="16.8" customHeight="1">
      <c r="A23" s="39"/>
      <c r="B23" s="45"/>
      <c r="C23" s="309" t="s">
        <v>426</v>
      </c>
      <c r="D23" s="309" t="s">
        <v>531</v>
      </c>
      <c r="E23" s="18" t="s">
        <v>97</v>
      </c>
      <c r="F23" s="310">
        <v>99.350999999999999</v>
      </c>
      <c r="G23" s="39"/>
      <c r="H23" s="45"/>
    </row>
    <row r="24" s="2" customFormat="1" ht="16.8" customHeight="1">
      <c r="A24" s="39"/>
      <c r="B24" s="45"/>
      <c r="C24" s="309" t="s">
        <v>443</v>
      </c>
      <c r="D24" s="309" t="s">
        <v>532</v>
      </c>
      <c r="E24" s="18" t="s">
        <v>97</v>
      </c>
      <c r="F24" s="310">
        <v>13.135</v>
      </c>
      <c r="G24" s="39"/>
      <c r="H24" s="45"/>
    </row>
    <row r="25" s="2" customFormat="1" ht="16.8" customHeight="1">
      <c r="A25" s="39"/>
      <c r="B25" s="45"/>
      <c r="C25" s="309" t="s">
        <v>448</v>
      </c>
      <c r="D25" s="309" t="s">
        <v>533</v>
      </c>
      <c r="E25" s="18" t="s">
        <v>97</v>
      </c>
      <c r="F25" s="310">
        <v>118.215</v>
      </c>
      <c r="G25" s="39"/>
      <c r="H25" s="45"/>
    </row>
    <row r="26" s="2" customFormat="1">
      <c r="A26" s="39"/>
      <c r="B26" s="45"/>
      <c r="C26" s="309" t="s">
        <v>454</v>
      </c>
      <c r="D26" s="309" t="s">
        <v>534</v>
      </c>
      <c r="E26" s="18" t="s">
        <v>97</v>
      </c>
      <c r="F26" s="310">
        <v>13.135</v>
      </c>
      <c r="G26" s="39"/>
      <c r="H26" s="45"/>
    </row>
    <row r="27" s="2" customFormat="1" ht="16.8" customHeight="1">
      <c r="A27" s="39"/>
      <c r="B27" s="45"/>
      <c r="C27" s="305" t="s">
        <v>103</v>
      </c>
      <c r="D27" s="306" t="s">
        <v>104</v>
      </c>
      <c r="E27" s="307" t="s">
        <v>97</v>
      </c>
      <c r="F27" s="308">
        <v>3.54</v>
      </c>
      <c r="G27" s="39"/>
      <c r="H27" s="45"/>
    </row>
    <row r="28" s="2" customFormat="1" ht="16.8" customHeight="1">
      <c r="A28" s="39"/>
      <c r="B28" s="45"/>
      <c r="C28" s="309" t="s">
        <v>103</v>
      </c>
      <c r="D28" s="309" t="s">
        <v>433</v>
      </c>
      <c r="E28" s="18" t="s">
        <v>1</v>
      </c>
      <c r="F28" s="310">
        <v>3.54</v>
      </c>
      <c r="G28" s="39"/>
      <c r="H28" s="45"/>
    </row>
    <row r="29" s="2" customFormat="1" ht="16.8" customHeight="1">
      <c r="A29" s="39"/>
      <c r="B29" s="45"/>
      <c r="C29" s="311" t="s">
        <v>530</v>
      </c>
      <c r="D29" s="39"/>
      <c r="E29" s="39"/>
      <c r="F29" s="39"/>
      <c r="G29" s="39"/>
      <c r="H29" s="45"/>
    </row>
    <row r="30" s="2" customFormat="1" ht="16.8" customHeight="1">
      <c r="A30" s="39"/>
      <c r="B30" s="45"/>
      <c r="C30" s="309" t="s">
        <v>426</v>
      </c>
      <c r="D30" s="309" t="s">
        <v>531</v>
      </c>
      <c r="E30" s="18" t="s">
        <v>97</v>
      </c>
      <c r="F30" s="310">
        <v>99.350999999999999</v>
      </c>
      <c r="G30" s="39"/>
      <c r="H30" s="45"/>
    </row>
    <row r="31" s="2" customFormat="1">
      <c r="A31" s="39"/>
      <c r="B31" s="45"/>
      <c r="C31" s="309" t="s">
        <v>438</v>
      </c>
      <c r="D31" s="309" t="s">
        <v>535</v>
      </c>
      <c r="E31" s="18" t="s">
        <v>97</v>
      </c>
      <c r="F31" s="310">
        <v>3.54</v>
      </c>
      <c r="G31" s="39"/>
      <c r="H31" s="45"/>
    </row>
    <row r="32" s="2" customFormat="1" ht="16.8" customHeight="1">
      <c r="A32" s="39"/>
      <c r="B32" s="45"/>
      <c r="C32" s="305" t="s">
        <v>99</v>
      </c>
      <c r="D32" s="306" t="s">
        <v>100</v>
      </c>
      <c r="E32" s="307" t="s">
        <v>97</v>
      </c>
      <c r="F32" s="308">
        <v>86.215999999999994</v>
      </c>
      <c r="G32" s="39"/>
      <c r="H32" s="45"/>
    </row>
    <row r="33" s="2" customFormat="1" ht="16.8" customHeight="1">
      <c r="A33" s="39"/>
      <c r="B33" s="45"/>
      <c r="C33" s="309" t="s">
        <v>103</v>
      </c>
      <c r="D33" s="309" t="s">
        <v>433</v>
      </c>
      <c r="E33" s="18" t="s">
        <v>1</v>
      </c>
      <c r="F33" s="310">
        <v>3.54</v>
      </c>
      <c r="G33" s="39"/>
      <c r="H33" s="45"/>
    </row>
    <row r="34" s="2" customFormat="1" ht="16.8" customHeight="1">
      <c r="A34" s="39"/>
      <c r="B34" s="45"/>
      <c r="C34" s="309" t="s">
        <v>106</v>
      </c>
      <c r="D34" s="309" t="s">
        <v>434</v>
      </c>
      <c r="E34" s="18" t="s">
        <v>1</v>
      </c>
      <c r="F34" s="310">
        <v>3.476</v>
      </c>
      <c r="G34" s="39"/>
      <c r="H34" s="45"/>
    </row>
    <row r="35" s="2" customFormat="1" ht="16.8" customHeight="1">
      <c r="A35" s="39"/>
      <c r="B35" s="45"/>
      <c r="C35" s="309" t="s">
        <v>109</v>
      </c>
      <c r="D35" s="309" t="s">
        <v>435</v>
      </c>
      <c r="E35" s="18" t="s">
        <v>1</v>
      </c>
      <c r="F35" s="310">
        <v>79.200000000000003</v>
      </c>
      <c r="G35" s="39"/>
      <c r="H35" s="45"/>
    </row>
    <row r="36" s="2" customFormat="1" ht="16.8" customHeight="1">
      <c r="A36" s="39"/>
      <c r="B36" s="45"/>
      <c r="C36" s="309" t="s">
        <v>99</v>
      </c>
      <c r="D36" s="309" t="s">
        <v>432</v>
      </c>
      <c r="E36" s="18" t="s">
        <v>1</v>
      </c>
      <c r="F36" s="310">
        <v>86.215999999999994</v>
      </c>
      <c r="G36" s="39"/>
      <c r="H36" s="45"/>
    </row>
    <row r="37" s="2" customFormat="1" ht="16.8" customHeight="1">
      <c r="A37" s="39"/>
      <c r="B37" s="45"/>
      <c r="C37" s="311" t="s">
        <v>530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309" t="s">
        <v>426</v>
      </c>
      <c r="D38" s="309" t="s">
        <v>531</v>
      </c>
      <c r="E38" s="18" t="s">
        <v>97</v>
      </c>
      <c r="F38" s="310">
        <v>99.350999999999999</v>
      </c>
      <c r="G38" s="39"/>
      <c r="H38" s="45"/>
    </row>
    <row r="39" s="2" customFormat="1">
      <c r="A39" s="39"/>
      <c r="B39" s="45"/>
      <c r="C39" s="309" t="s">
        <v>414</v>
      </c>
      <c r="D39" s="309" t="s">
        <v>536</v>
      </c>
      <c r="E39" s="18" t="s">
        <v>97</v>
      </c>
      <c r="F39" s="310">
        <v>86.215999999999994</v>
      </c>
      <c r="G39" s="39"/>
      <c r="H39" s="45"/>
    </row>
    <row r="40" s="2" customFormat="1" ht="16.8" customHeight="1">
      <c r="A40" s="39"/>
      <c r="B40" s="45"/>
      <c r="C40" s="309" t="s">
        <v>419</v>
      </c>
      <c r="D40" s="309" t="s">
        <v>537</v>
      </c>
      <c r="E40" s="18" t="s">
        <v>97</v>
      </c>
      <c r="F40" s="310">
        <v>775.94399999999996</v>
      </c>
      <c r="G40" s="39"/>
      <c r="H40" s="45"/>
    </row>
    <row r="41" s="2" customFormat="1" ht="16.8" customHeight="1">
      <c r="A41" s="39"/>
      <c r="B41" s="45"/>
      <c r="C41" s="305" t="s">
        <v>109</v>
      </c>
      <c r="D41" s="306" t="s">
        <v>110</v>
      </c>
      <c r="E41" s="307" t="s">
        <v>97</v>
      </c>
      <c r="F41" s="308">
        <v>79.200000000000003</v>
      </c>
      <c r="G41" s="39"/>
      <c r="H41" s="45"/>
    </row>
    <row r="42" s="2" customFormat="1" ht="16.8" customHeight="1">
      <c r="A42" s="39"/>
      <c r="B42" s="45"/>
      <c r="C42" s="309" t="s">
        <v>109</v>
      </c>
      <c r="D42" s="309" t="s">
        <v>435</v>
      </c>
      <c r="E42" s="18" t="s">
        <v>1</v>
      </c>
      <c r="F42" s="310">
        <v>79.200000000000003</v>
      </c>
      <c r="G42" s="39"/>
      <c r="H42" s="45"/>
    </row>
    <row r="43" s="2" customFormat="1" ht="16.8" customHeight="1">
      <c r="A43" s="39"/>
      <c r="B43" s="45"/>
      <c r="C43" s="311" t="s">
        <v>530</v>
      </c>
      <c r="D43" s="39"/>
      <c r="E43" s="39"/>
      <c r="F43" s="39"/>
      <c r="G43" s="39"/>
      <c r="H43" s="45"/>
    </row>
    <row r="44" s="2" customFormat="1" ht="16.8" customHeight="1">
      <c r="A44" s="39"/>
      <c r="B44" s="45"/>
      <c r="C44" s="309" t="s">
        <v>426</v>
      </c>
      <c r="D44" s="309" t="s">
        <v>531</v>
      </c>
      <c r="E44" s="18" t="s">
        <v>97</v>
      </c>
      <c r="F44" s="310">
        <v>99.350999999999999</v>
      </c>
      <c r="G44" s="39"/>
      <c r="H44" s="45"/>
    </row>
    <row r="45" s="2" customFormat="1">
      <c r="A45" s="39"/>
      <c r="B45" s="45"/>
      <c r="C45" s="309" t="s">
        <v>459</v>
      </c>
      <c r="D45" s="309" t="s">
        <v>538</v>
      </c>
      <c r="E45" s="18" t="s">
        <v>97</v>
      </c>
      <c r="F45" s="310">
        <v>79.200000000000003</v>
      </c>
      <c r="G45" s="39"/>
      <c r="H45" s="45"/>
    </row>
    <row r="46" s="2" customFormat="1" ht="16.8" customHeight="1">
      <c r="A46" s="39"/>
      <c r="B46" s="45"/>
      <c r="C46" s="305" t="s">
        <v>106</v>
      </c>
      <c r="D46" s="306" t="s">
        <v>107</v>
      </c>
      <c r="E46" s="307" t="s">
        <v>97</v>
      </c>
      <c r="F46" s="308">
        <v>3.476</v>
      </c>
      <c r="G46" s="39"/>
      <c r="H46" s="45"/>
    </row>
    <row r="47" s="2" customFormat="1" ht="16.8" customHeight="1">
      <c r="A47" s="39"/>
      <c r="B47" s="45"/>
      <c r="C47" s="309" t="s">
        <v>106</v>
      </c>
      <c r="D47" s="309" t="s">
        <v>434</v>
      </c>
      <c r="E47" s="18" t="s">
        <v>1</v>
      </c>
      <c r="F47" s="310">
        <v>3.476</v>
      </c>
      <c r="G47" s="39"/>
      <c r="H47" s="45"/>
    </row>
    <row r="48" s="2" customFormat="1" ht="16.8" customHeight="1">
      <c r="A48" s="39"/>
      <c r="B48" s="45"/>
      <c r="C48" s="311" t="s">
        <v>530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09" t="s">
        <v>426</v>
      </c>
      <c r="D49" s="309" t="s">
        <v>531</v>
      </c>
      <c r="E49" s="18" t="s">
        <v>97</v>
      </c>
      <c r="F49" s="310">
        <v>99.350999999999999</v>
      </c>
      <c r="G49" s="39"/>
      <c r="H49" s="45"/>
    </row>
    <row r="50" s="2" customFormat="1">
      <c r="A50" s="39"/>
      <c r="B50" s="45"/>
      <c r="C50" s="309" t="s">
        <v>464</v>
      </c>
      <c r="D50" s="309" t="s">
        <v>539</v>
      </c>
      <c r="E50" s="18" t="s">
        <v>97</v>
      </c>
      <c r="F50" s="310">
        <v>3.476</v>
      </c>
      <c r="G50" s="39"/>
      <c r="H50" s="45"/>
    </row>
    <row r="51" s="2" customFormat="1" ht="7.44" customHeight="1">
      <c r="A51" s="39"/>
      <c r="B51" s="172"/>
      <c r="C51" s="173"/>
      <c r="D51" s="173"/>
      <c r="E51" s="173"/>
      <c r="F51" s="173"/>
      <c r="G51" s="173"/>
      <c r="H51" s="45"/>
    </row>
    <row r="52" s="2" customFormat="1">
      <c r="A52" s="39"/>
      <c r="B52" s="39"/>
      <c r="C52" s="39"/>
      <c r="D52" s="39"/>
      <c r="E52" s="39"/>
      <c r="F52" s="39"/>
      <c r="G52" s="39"/>
      <c r="H52" s="39"/>
    </row>
  </sheetData>
  <sheetProtection sheet="1" formatColumns="0" formatRows="0" objects="1" scenarios="1" spinCount="100000" saltValue="LW5ghUtcwG9qJ4sTt/JXBMONxWrlw74mLqWYT+l1FCSYY7A81RSf6+zjf461mKi75lLgWEb9XWuGTc2XIF0sEA==" hashValue="dTh8d0J3X4FU0do3TfdLNN3JmmpGxJIUoDmYKRq/Gfz8kdgWleIfTS10uI6WC/ItPGJ8xBHCfSAjzdgW+To0j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DESKTOP-5UCNF4N\TMI</dc:creator>
  <cp:lastModifiedBy>DESKTOP-5UCNF4N\TMI</cp:lastModifiedBy>
  <dcterms:created xsi:type="dcterms:W3CDTF">2023-09-24T19:05:47Z</dcterms:created>
  <dcterms:modified xsi:type="dcterms:W3CDTF">2023-09-24T19:05:52Z</dcterms:modified>
</cp:coreProperties>
</file>